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25" tabRatio="851"/>
  </bookViews>
  <sheets>
    <sheet name="ГПприл.2-объемы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'ГПприл.2-объемы'!$5:$6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'ГПприл.2-объемы'!$A$1:$R$24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R18" i="8"/>
  <c r="P15"/>
  <c r="Q15"/>
  <c r="Q7" s="1"/>
  <c r="R20"/>
  <c r="R23"/>
  <c r="Q14"/>
  <c r="R17"/>
  <c r="N15"/>
  <c r="P7"/>
  <c r="P14"/>
  <c r="M14"/>
  <c r="L14"/>
  <c r="K14"/>
  <c r="J14"/>
  <c r="M7"/>
  <c r="L7"/>
  <c r="K7"/>
  <c r="J7"/>
  <c r="M15"/>
  <c r="O14"/>
  <c r="J15"/>
  <c r="R22"/>
  <c r="N22"/>
  <c r="M22"/>
  <c r="L22"/>
  <c r="K22"/>
  <c r="T4"/>
  <c r="T9"/>
  <c r="U9"/>
  <c r="V9"/>
  <c r="R16"/>
  <c r="K15"/>
  <c r="T5"/>
  <c r="T6" s="1"/>
  <c r="L10"/>
  <c r="L12"/>
  <c r="L13"/>
  <c r="J10"/>
  <c r="R10" s="1"/>
  <c r="K13"/>
  <c r="K12"/>
  <c r="R11"/>
  <c r="R8"/>
  <c r="J13"/>
  <c r="R13" s="1"/>
  <c r="K10"/>
  <c r="J12"/>
  <c r="R12" s="1"/>
  <c r="R9"/>
  <c r="O7" l="1"/>
  <c r="N7"/>
  <c r="N14"/>
  <c r="U5"/>
  <c r="U6" s="1"/>
  <c r="R19"/>
  <c r="L15"/>
  <c r="R15" l="1"/>
  <c r="V5"/>
  <c r="V6" s="1"/>
  <c r="R7" l="1"/>
  <c r="R14"/>
</calcChain>
</file>

<file path=xl/sharedStrings.xml><?xml version="1.0" encoding="utf-8"?>
<sst xmlns="http://schemas.openxmlformats.org/spreadsheetml/2006/main" count="112" uniqueCount="46">
  <si>
    <t>Т.В. Веселина</t>
  </si>
  <si>
    <t>Первый заместитель министра культуры  Красноярского края</t>
  </si>
  <si>
    <t>федеральные</t>
  </si>
  <si>
    <t>Наименование  программы, подпрограммы</t>
  </si>
  <si>
    <t>ГРБС</t>
  </si>
  <si>
    <t>РзПр</t>
  </si>
  <si>
    <t>ЦСР</t>
  </si>
  <si>
    <t>ВР</t>
  </si>
  <si>
    <t>2014 год</t>
  </si>
  <si>
    <t>2015 год</t>
  </si>
  <si>
    <t>2016 год</t>
  </si>
  <si>
    <t>министерство строительства и архитектуры Красноярского края</t>
  </si>
  <si>
    <t>министерство транспорта Красноярского края</t>
  </si>
  <si>
    <t>министерство энергетики и жилищно-коммунального хозяйства Красноярского края</t>
  </si>
  <si>
    <t>министерство спорта, туризма и молодежной политики Красноярского края</t>
  </si>
  <si>
    <t>130</t>
  </si>
  <si>
    <t>Наименование ГРБС</t>
  </si>
  <si>
    <t xml:space="preserve">Код бюджетной классификации </t>
  </si>
  <si>
    <t>всего расходные обязательства по программе</t>
  </si>
  <si>
    <t>Х</t>
  </si>
  <si>
    <t>в том числе по ГРБС:</t>
  </si>
  <si>
    <t>164</t>
  </si>
  <si>
    <t>архивное агентство Красноярского края</t>
  </si>
  <si>
    <t>170</t>
  </si>
  <si>
    <t>510</t>
  </si>
  <si>
    <t>711</t>
  </si>
  <si>
    <t>Подпрограмма 1</t>
  </si>
  <si>
    <t>всего расходные обязательства по подпрограмме</t>
  </si>
  <si>
    <t>Подпрограмма 2</t>
  </si>
  <si>
    <t>Муниципальная программа</t>
  </si>
  <si>
    <t>администрация Богучанского района</t>
  </si>
  <si>
    <t>-</t>
  </si>
  <si>
    <t>Расходы ( руб.), годы</t>
  </si>
  <si>
    <t>Статус (муниципальная программа, подпрограмма)</t>
  </si>
  <si>
    <t>2017 год</t>
  </si>
  <si>
    <t>2018 год</t>
  </si>
  <si>
    <t xml:space="preserve">2019 год </t>
  </si>
  <si>
    <t xml:space="preserve">Приложение № 2
к муниципальной  программе "Развитие инвестиционной  деятельности, малого и среднего предпринимательства на  территории  Богучанского района"
</t>
  </si>
  <si>
    <t xml:space="preserve">Информация о распределении планируемых расходов  
по отдельным мероприятиям программы, подпрограммам муниципальной программы "Развитие инвестиционной  деятельности, малого и среднего предпринимательства на  территории  Богучанского района" 
</t>
  </si>
  <si>
    <t xml:space="preserve">2020 год </t>
  </si>
  <si>
    <t xml:space="preserve">"Обеспечение реализации муниципальной программы и прочие мероприятия "      </t>
  </si>
  <si>
    <t xml:space="preserve">"Развитие субъектов малого и среднего  предпринимательства в  Богучанском районе" </t>
  </si>
  <si>
    <t xml:space="preserve">"Развитие инвестиционной деятельности, малого и среднего предпринимательства на  территории  Богучанского района" </t>
  </si>
  <si>
    <t>2021 год</t>
  </si>
  <si>
    <t>Итого на  
2014-2021 годы</t>
  </si>
  <si>
    <t xml:space="preserve">Приложение № 1  к Постановлению администрации  Богучанского района  от   27.06.2019   № 631-  П        
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</si>
</sst>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#,##0.00_ ;\-#,##0.00\ "/>
  </numFmts>
  <fonts count="1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8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165" fontId="2" fillId="0" borderId="0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wrapText="1"/>
    </xf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wrapText="1"/>
    </xf>
    <xf numFmtId="2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wrapText="1"/>
    </xf>
    <xf numFmtId="2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/>
    </xf>
    <xf numFmtId="43" fontId="7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Fill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5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П2"/>
    </sheetNames>
    <sheetDataSet>
      <sheetData sheetId="0">
        <row r="14">
          <cell r="J14">
            <v>0</v>
          </cell>
        </row>
        <row r="16">
          <cell r="L1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Y29"/>
  <sheetViews>
    <sheetView tabSelected="1" view="pageBreakPreview" topLeftCell="B1" zoomScale="70" zoomScaleNormal="85" zoomScaleSheetLayoutView="70" workbookViewId="0">
      <selection activeCell="I1" sqref="I1:R1"/>
    </sheetView>
  </sheetViews>
  <sheetFormatPr defaultColWidth="9.140625" defaultRowHeight="15.75" outlineLevelCol="1"/>
  <cols>
    <col min="1" max="1" width="20.140625" style="2" customWidth="1"/>
    <col min="2" max="2" width="28.140625" style="2" customWidth="1"/>
    <col min="3" max="3" width="24.7109375" style="2" customWidth="1"/>
    <col min="4" max="4" width="7.42578125" style="2" customWidth="1"/>
    <col min="5" max="5" width="7.140625" style="2" customWidth="1"/>
    <col min="6" max="6" width="4.42578125" style="2" customWidth="1"/>
    <col min="7" max="7" width="4.85546875" style="2" customWidth="1"/>
    <col min="8" max="9" width="5.5703125" style="2" customWidth="1"/>
    <col min="10" max="10" width="16.7109375" style="2" customWidth="1"/>
    <col min="11" max="11" width="16.140625" style="2" customWidth="1"/>
    <col min="12" max="12" width="15.140625" style="2" customWidth="1"/>
    <col min="13" max="13" width="16.5703125" style="2" customWidth="1"/>
    <col min="14" max="14" width="16.28515625" style="2" customWidth="1"/>
    <col min="15" max="15" width="19.42578125" style="20" customWidth="1"/>
    <col min="16" max="16" width="16.5703125" style="20" customWidth="1"/>
    <col min="17" max="17" width="16.28515625" style="23" customWidth="1"/>
    <col min="18" max="18" width="19.140625" style="2" customWidth="1"/>
    <col min="19" max="19" width="8.85546875" style="2" customWidth="1"/>
    <col min="20" max="20" width="16.28515625" style="2" hidden="1" customWidth="1" outlineLevel="1"/>
    <col min="21" max="22" width="16.140625" style="2" hidden="1" customWidth="1" outlineLevel="1"/>
    <col min="23" max="23" width="0" style="2" hidden="1" customWidth="1" outlineLevel="1"/>
    <col min="24" max="24" width="9.140625" style="2" collapsed="1"/>
    <col min="25" max="25" width="13.85546875" style="2" bestFit="1" customWidth="1"/>
    <col min="26" max="16384" width="9.140625" style="2"/>
  </cols>
  <sheetData>
    <row r="1" spans="1:25" s="20" customFormat="1" ht="42" customHeight="1">
      <c r="I1" s="38" t="s">
        <v>45</v>
      </c>
      <c r="J1" s="38"/>
      <c r="K1" s="38"/>
      <c r="L1" s="38"/>
      <c r="M1" s="38"/>
      <c r="N1" s="38"/>
      <c r="O1" s="38"/>
      <c r="P1" s="38"/>
      <c r="Q1" s="38"/>
      <c r="R1" s="38"/>
    </row>
    <row r="2" spans="1:25" ht="75.75" customHeight="1">
      <c r="A2" s="9"/>
      <c r="B2" s="9"/>
      <c r="C2" s="9"/>
      <c r="D2" s="9"/>
      <c r="E2" s="9"/>
      <c r="F2" s="9"/>
      <c r="G2" s="9"/>
      <c r="H2" s="9"/>
      <c r="I2" s="39" t="s">
        <v>37</v>
      </c>
      <c r="J2" s="39"/>
      <c r="K2" s="39"/>
      <c r="L2" s="39"/>
      <c r="M2" s="39"/>
      <c r="N2" s="39"/>
      <c r="O2" s="39"/>
      <c r="P2" s="39"/>
      <c r="Q2" s="39"/>
      <c r="R2" s="39"/>
    </row>
    <row r="3" spans="1:25" ht="74.25" customHeight="1">
      <c r="A3" s="40" t="s">
        <v>38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5" ht="15.75" customHeight="1">
      <c r="A4" s="9"/>
      <c r="B4" s="9"/>
      <c r="C4" s="9"/>
      <c r="D4" s="9"/>
      <c r="E4" s="9"/>
      <c r="F4" s="11">
        <v>8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T4" s="2">
        <f>3273967.4+28000</f>
        <v>3301967.4</v>
      </c>
      <c r="U4" s="2">
        <v>3307058.1</v>
      </c>
      <c r="V4" s="2">
        <v>2895283.8</v>
      </c>
    </row>
    <row r="5" spans="1:25" ht="34.5" customHeight="1">
      <c r="A5" s="43" t="s">
        <v>33</v>
      </c>
      <c r="B5" s="43" t="s">
        <v>3</v>
      </c>
      <c r="C5" s="43" t="s">
        <v>16</v>
      </c>
      <c r="D5" s="43" t="s">
        <v>17</v>
      </c>
      <c r="E5" s="43"/>
      <c r="F5" s="43"/>
      <c r="G5" s="43"/>
      <c r="H5" s="43"/>
      <c r="I5" s="43"/>
      <c r="J5" s="43" t="s">
        <v>32</v>
      </c>
      <c r="K5" s="43"/>
      <c r="L5" s="43"/>
      <c r="M5" s="43"/>
      <c r="N5" s="43"/>
      <c r="O5" s="43"/>
      <c r="P5" s="43"/>
      <c r="Q5" s="43"/>
      <c r="R5" s="43"/>
      <c r="T5" s="3">
        <f>J7</f>
        <v>4950000</v>
      </c>
      <c r="U5" s="3">
        <f>K7</f>
        <v>5569000</v>
      </c>
      <c r="V5" s="3">
        <f>L7</f>
        <v>2922145.91</v>
      </c>
    </row>
    <row r="6" spans="1:25" ht="39" customHeight="1">
      <c r="A6" s="43"/>
      <c r="B6" s="43"/>
      <c r="C6" s="43"/>
      <c r="D6" s="4" t="s">
        <v>4</v>
      </c>
      <c r="E6" s="4" t="s">
        <v>5</v>
      </c>
      <c r="F6" s="44" t="s">
        <v>6</v>
      </c>
      <c r="G6" s="45"/>
      <c r="H6" s="46"/>
      <c r="I6" s="4" t="s">
        <v>7</v>
      </c>
      <c r="J6" s="4" t="s">
        <v>8</v>
      </c>
      <c r="K6" s="4" t="s">
        <v>9</v>
      </c>
      <c r="L6" s="4" t="s">
        <v>10</v>
      </c>
      <c r="M6" s="4" t="s">
        <v>34</v>
      </c>
      <c r="N6" s="4" t="s">
        <v>35</v>
      </c>
      <c r="O6" s="21" t="s">
        <v>36</v>
      </c>
      <c r="P6" s="22" t="s">
        <v>39</v>
      </c>
      <c r="Q6" s="24" t="s">
        <v>43</v>
      </c>
      <c r="R6" s="24" t="s">
        <v>44</v>
      </c>
      <c r="T6" s="3">
        <f>T4-T5</f>
        <v>-1648032.6</v>
      </c>
      <c r="U6" s="3">
        <f>U4-U5</f>
        <v>-2261941.9</v>
      </c>
      <c r="V6" s="3">
        <f>V4-V5</f>
        <v>-26862.110000000335</v>
      </c>
    </row>
    <row r="7" spans="1:25" ht="57.6" customHeight="1">
      <c r="A7" s="47" t="s">
        <v>29</v>
      </c>
      <c r="B7" s="47" t="s">
        <v>42</v>
      </c>
      <c r="C7" s="25" t="s">
        <v>18</v>
      </c>
      <c r="D7" s="26">
        <v>806</v>
      </c>
      <c r="E7" s="26" t="s">
        <v>19</v>
      </c>
      <c r="F7" s="50" t="s">
        <v>19</v>
      </c>
      <c r="G7" s="51"/>
      <c r="H7" s="52"/>
      <c r="I7" s="26" t="s">
        <v>19</v>
      </c>
      <c r="J7" s="27">
        <f>$J$15+$J$20</f>
        <v>4950000</v>
      </c>
      <c r="K7" s="27">
        <f>$K$15+$K$20</f>
        <v>5569000</v>
      </c>
      <c r="L7" s="28">
        <f>SUM(L15+L20)</f>
        <v>2922145.91</v>
      </c>
      <c r="M7" s="28">
        <f>SUM(M15+M20)</f>
        <v>2457000</v>
      </c>
      <c r="N7" s="27">
        <f>$N$15+$N$20</f>
        <v>2573000</v>
      </c>
      <c r="O7" s="37">
        <f>O15+O20</f>
        <v>16210936.869999999</v>
      </c>
      <c r="P7" s="27">
        <f>P15+P20</f>
        <v>393000</v>
      </c>
      <c r="Q7" s="27">
        <f>Q15+Q20</f>
        <v>393000</v>
      </c>
      <c r="R7" s="29">
        <f>$R$15+$R$20</f>
        <v>35468082.780000001</v>
      </c>
      <c r="Y7" s="3"/>
    </row>
    <row r="8" spans="1:25" ht="38.25" customHeight="1">
      <c r="A8" s="48"/>
      <c r="B8" s="48"/>
      <c r="C8" s="25" t="s">
        <v>20</v>
      </c>
      <c r="D8" s="26"/>
      <c r="E8" s="26"/>
      <c r="F8" s="30"/>
      <c r="G8" s="30"/>
      <c r="H8" s="30"/>
      <c r="I8" s="26"/>
      <c r="J8" s="27"/>
      <c r="K8" s="27"/>
      <c r="L8" s="28"/>
      <c r="M8" s="27"/>
      <c r="N8" s="27"/>
      <c r="O8" s="27"/>
      <c r="P8" s="27"/>
      <c r="Q8" s="27"/>
      <c r="R8" s="29">
        <f t="shared" ref="R8:R13" si="0">SUM(J8:L8)</f>
        <v>0</v>
      </c>
      <c r="T8" s="3">
        <v>2809386.2</v>
      </c>
      <c r="U8" s="3">
        <v>2813055.3</v>
      </c>
      <c r="V8" s="3">
        <v>2810976</v>
      </c>
    </row>
    <row r="9" spans="1:25" ht="63" hidden="1" customHeight="1">
      <c r="A9" s="48"/>
      <c r="B9" s="48"/>
      <c r="C9" s="25" t="s">
        <v>11</v>
      </c>
      <c r="D9" s="31" t="s">
        <v>15</v>
      </c>
      <c r="E9" s="26" t="s">
        <v>19</v>
      </c>
      <c r="F9" s="53" t="s">
        <v>19</v>
      </c>
      <c r="G9" s="53"/>
      <c r="H9" s="53"/>
      <c r="I9" s="26" t="s">
        <v>19</v>
      </c>
      <c r="J9" s="27"/>
      <c r="K9" s="27"/>
      <c r="L9" s="28"/>
      <c r="M9" s="27"/>
      <c r="N9" s="27"/>
      <c r="O9" s="27"/>
      <c r="P9" s="27"/>
      <c r="Q9" s="27"/>
      <c r="R9" s="29">
        <f t="shared" si="0"/>
        <v>0</v>
      </c>
      <c r="T9" s="3" t="e">
        <f>#REF!-T8</f>
        <v>#REF!</v>
      </c>
      <c r="U9" s="3" t="e">
        <f>#REF!-U8</f>
        <v>#REF!</v>
      </c>
      <c r="V9" s="3" t="e">
        <f>#REF!-V8</f>
        <v>#REF!</v>
      </c>
      <c r="W9" s="2" t="s">
        <v>2</v>
      </c>
    </row>
    <row r="10" spans="1:25" ht="63" hidden="1" customHeight="1">
      <c r="A10" s="48"/>
      <c r="B10" s="48"/>
      <c r="C10" s="25" t="s">
        <v>14</v>
      </c>
      <c r="D10" s="31" t="s">
        <v>21</v>
      </c>
      <c r="E10" s="26" t="s">
        <v>19</v>
      </c>
      <c r="F10" s="53" t="s">
        <v>19</v>
      </c>
      <c r="G10" s="53"/>
      <c r="H10" s="53"/>
      <c r="I10" s="26" t="s">
        <v>19</v>
      </c>
      <c r="J10" s="27" t="e">
        <f>#REF!</f>
        <v>#REF!</v>
      </c>
      <c r="K10" s="27" t="e">
        <f>#REF!</f>
        <v>#REF!</v>
      </c>
      <c r="L10" s="28" t="e">
        <f>#REF!</f>
        <v>#REF!</v>
      </c>
      <c r="M10" s="27"/>
      <c r="N10" s="27"/>
      <c r="O10" s="27"/>
      <c r="P10" s="27"/>
      <c r="Q10" s="27"/>
      <c r="R10" s="29" t="e">
        <f t="shared" si="0"/>
        <v>#REF!</v>
      </c>
      <c r="T10" s="3"/>
    </row>
    <row r="11" spans="1:25" ht="31.5" hidden="1" customHeight="1">
      <c r="A11" s="48"/>
      <c r="B11" s="48"/>
      <c r="C11" s="25" t="s">
        <v>22</v>
      </c>
      <c r="D11" s="31" t="s">
        <v>23</v>
      </c>
      <c r="E11" s="26" t="s">
        <v>19</v>
      </c>
      <c r="F11" s="53" t="s">
        <v>19</v>
      </c>
      <c r="G11" s="53"/>
      <c r="H11" s="53"/>
      <c r="I11" s="26" t="s">
        <v>19</v>
      </c>
      <c r="J11" s="27"/>
      <c r="K11" s="27"/>
      <c r="L11" s="28"/>
      <c r="M11" s="27"/>
      <c r="N11" s="27"/>
      <c r="O11" s="27"/>
      <c r="P11" s="27"/>
      <c r="Q11" s="27"/>
      <c r="R11" s="29">
        <f t="shared" si="0"/>
        <v>0</v>
      </c>
    </row>
    <row r="12" spans="1:25" ht="78.75" hidden="1" customHeight="1">
      <c r="A12" s="48"/>
      <c r="B12" s="48"/>
      <c r="C12" s="25" t="s">
        <v>13</v>
      </c>
      <c r="D12" s="31" t="s">
        <v>24</v>
      </c>
      <c r="E12" s="26" t="s">
        <v>19</v>
      </c>
      <c r="F12" s="53" t="s">
        <v>19</v>
      </c>
      <c r="G12" s="53"/>
      <c r="H12" s="53"/>
      <c r="I12" s="26" t="s">
        <v>19</v>
      </c>
      <c r="J12" s="27" t="e">
        <f>#REF!</f>
        <v>#REF!</v>
      </c>
      <c r="K12" s="27" t="e">
        <f>#REF!</f>
        <v>#REF!</v>
      </c>
      <c r="L12" s="28" t="e">
        <f>#REF!</f>
        <v>#REF!</v>
      </c>
      <c r="M12" s="27"/>
      <c r="N12" s="27"/>
      <c r="O12" s="27"/>
      <c r="P12" s="27"/>
      <c r="Q12" s="27"/>
      <c r="R12" s="29" t="e">
        <f t="shared" si="0"/>
        <v>#REF!</v>
      </c>
    </row>
    <row r="13" spans="1:25" ht="47.25" hidden="1" customHeight="1">
      <c r="A13" s="48"/>
      <c r="B13" s="48"/>
      <c r="C13" s="25" t="s">
        <v>12</v>
      </c>
      <c r="D13" s="31" t="s">
        <v>25</v>
      </c>
      <c r="E13" s="26" t="s">
        <v>19</v>
      </c>
      <c r="F13" s="53" t="s">
        <v>19</v>
      </c>
      <c r="G13" s="53"/>
      <c r="H13" s="53"/>
      <c r="I13" s="26" t="s">
        <v>19</v>
      </c>
      <c r="J13" s="27" t="e">
        <f>#REF!</f>
        <v>#REF!</v>
      </c>
      <c r="K13" s="27" t="e">
        <f>#REF!</f>
        <v>#REF!</v>
      </c>
      <c r="L13" s="28" t="e">
        <f>#REF!</f>
        <v>#REF!</v>
      </c>
      <c r="M13" s="27"/>
      <c r="N13" s="27"/>
      <c r="O13" s="27"/>
      <c r="P13" s="27"/>
      <c r="Q13" s="27"/>
      <c r="R13" s="29" t="e">
        <f t="shared" si="0"/>
        <v>#REF!</v>
      </c>
    </row>
    <row r="14" spans="1:25" ht="85.5" customHeight="1">
      <c r="A14" s="49"/>
      <c r="B14" s="49"/>
      <c r="C14" s="25" t="s">
        <v>30</v>
      </c>
      <c r="D14" s="13">
        <v>806</v>
      </c>
      <c r="E14" s="26" t="s">
        <v>19</v>
      </c>
      <c r="F14" s="30" t="s">
        <v>19</v>
      </c>
      <c r="G14" s="30" t="s">
        <v>19</v>
      </c>
      <c r="H14" s="30" t="s">
        <v>19</v>
      </c>
      <c r="I14" s="26" t="s">
        <v>19</v>
      </c>
      <c r="J14" s="27">
        <f>$J$15+$J$23</f>
        <v>4950000</v>
      </c>
      <c r="K14" s="27">
        <f>$K$15+$K$23</f>
        <v>5569000</v>
      </c>
      <c r="L14" s="28">
        <f>$L$15+$L$23</f>
        <v>2922145.91</v>
      </c>
      <c r="M14" s="27">
        <f>M15+M20</f>
        <v>2457000</v>
      </c>
      <c r="N14" s="27">
        <f>$N$15+$N$23</f>
        <v>2573000</v>
      </c>
      <c r="O14" s="29">
        <f>O15+O20</f>
        <v>16210936.869999999</v>
      </c>
      <c r="P14" s="27">
        <f>P15+P20</f>
        <v>393000</v>
      </c>
      <c r="Q14" s="27">
        <f>Q15+Q20</f>
        <v>393000</v>
      </c>
      <c r="R14" s="29">
        <f>$R$15+$R$23</f>
        <v>35468082.780000001</v>
      </c>
    </row>
    <row r="15" spans="1:25" ht="77.099999999999994" customHeight="1">
      <c r="A15" s="41" t="s">
        <v>26</v>
      </c>
      <c r="B15" s="42" t="s">
        <v>41</v>
      </c>
      <c r="C15" s="25" t="s">
        <v>27</v>
      </c>
      <c r="D15" s="17">
        <v>806</v>
      </c>
      <c r="E15" s="26" t="s">
        <v>19</v>
      </c>
      <c r="F15" s="30" t="s">
        <v>19</v>
      </c>
      <c r="G15" s="30" t="s">
        <v>19</v>
      </c>
      <c r="H15" s="30" t="s">
        <v>19</v>
      </c>
      <c r="I15" s="26" t="s">
        <v>19</v>
      </c>
      <c r="J15" s="27">
        <f>SUM(J17:J19)</f>
        <v>4947000</v>
      </c>
      <c r="K15" s="27">
        <f>SUM(K17:K19)</f>
        <v>5566000</v>
      </c>
      <c r="L15" s="28">
        <f>SUM(L17:L19)</f>
        <v>2919145.91</v>
      </c>
      <c r="M15" s="28">
        <f>SUM(M17:M19)</f>
        <v>2454000</v>
      </c>
      <c r="N15" s="28">
        <f>SUM(N17:N19)</f>
        <v>2570000</v>
      </c>
      <c r="O15" s="29">
        <v>16207936.869999999</v>
      </c>
      <c r="P15" s="27">
        <f t="shared" ref="P15:Q15" si="1">SUM(P17)</f>
        <v>390000</v>
      </c>
      <c r="Q15" s="27">
        <f t="shared" si="1"/>
        <v>390000</v>
      </c>
      <c r="R15" s="29">
        <f>SUM(R17:R19)</f>
        <v>35444082.780000001</v>
      </c>
    </row>
    <row r="16" spans="1:25" ht="42" customHeight="1">
      <c r="A16" s="41"/>
      <c r="B16" s="42"/>
      <c r="C16" s="25" t="s">
        <v>20</v>
      </c>
      <c r="D16" s="26"/>
      <c r="E16" s="26"/>
      <c r="F16" s="30"/>
      <c r="G16" s="30"/>
      <c r="H16" s="30"/>
      <c r="I16" s="26"/>
      <c r="J16" s="27"/>
      <c r="K16" s="27"/>
      <c r="L16" s="28"/>
      <c r="M16" s="27"/>
      <c r="N16" s="27"/>
      <c r="O16" s="29"/>
      <c r="P16" s="27"/>
      <c r="Q16" s="27"/>
      <c r="R16" s="29">
        <f>SUM(J16:L16)</f>
        <v>0</v>
      </c>
    </row>
    <row r="17" spans="1:18" ht="40.5" customHeight="1">
      <c r="A17" s="41"/>
      <c r="B17" s="42"/>
      <c r="C17" s="25" t="s">
        <v>30</v>
      </c>
      <c r="D17" s="17">
        <v>806</v>
      </c>
      <c r="E17" s="26" t="s">
        <v>19</v>
      </c>
      <c r="F17" s="30" t="s">
        <v>19</v>
      </c>
      <c r="G17" s="30" t="s">
        <v>19</v>
      </c>
      <c r="H17" s="30" t="s">
        <v>19</v>
      </c>
      <c r="I17" s="26" t="s">
        <v>19</v>
      </c>
      <c r="J17" s="27">
        <v>947000</v>
      </c>
      <c r="K17" s="27">
        <v>847000</v>
      </c>
      <c r="L17" s="28">
        <v>419145.91</v>
      </c>
      <c r="M17" s="27">
        <v>954000</v>
      </c>
      <c r="N17" s="27">
        <v>128500</v>
      </c>
      <c r="O17" s="29">
        <v>819896.87</v>
      </c>
      <c r="P17" s="27">
        <v>390000</v>
      </c>
      <c r="Q17" s="27">
        <v>390000</v>
      </c>
      <c r="R17" s="29">
        <f>SUM(J17:Q17)</f>
        <v>4895542.78</v>
      </c>
    </row>
    <row r="18" spans="1:18" ht="43.5" customHeight="1">
      <c r="A18" s="41"/>
      <c r="B18" s="42"/>
      <c r="C18" s="25" t="s">
        <v>30</v>
      </c>
      <c r="D18" s="17">
        <v>806</v>
      </c>
      <c r="E18" s="26" t="s">
        <v>19</v>
      </c>
      <c r="F18" s="30" t="s">
        <v>19</v>
      </c>
      <c r="G18" s="30" t="s">
        <v>19</v>
      </c>
      <c r="H18" s="30" t="s">
        <v>19</v>
      </c>
      <c r="I18" s="26" t="s">
        <v>19</v>
      </c>
      <c r="J18" s="27">
        <v>905000</v>
      </c>
      <c r="K18" s="27">
        <v>871000</v>
      </c>
      <c r="L18" s="28">
        <v>0</v>
      </c>
      <c r="M18" s="27">
        <v>1500000</v>
      </c>
      <c r="N18" s="27">
        <v>2441500</v>
      </c>
      <c r="O18" s="27">
        <v>15388040</v>
      </c>
      <c r="P18" s="27"/>
      <c r="Q18" s="27"/>
      <c r="R18" s="29">
        <f>SUM(J18:O18)</f>
        <v>21105540</v>
      </c>
    </row>
    <row r="19" spans="1:18" ht="42.75" customHeight="1">
      <c r="A19" s="41"/>
      <c r="B19" s="42"/>
      <c r="C19" s="25" t="s">
        <v>30</v>
      </c>
      <c r="D19" s="18">
        <v>806</v>
      </c>
      <c r="E19" s="26" t="s">
        <v>19</v>
      </c>
      <c r="F19" s="30" t="s">
        <v>19</v>
      </c>
      <c r="G19" s="30" t="s">
        <v>19</v>
      </c>
      <c r="H19" s="30" t="s">
        <v>19</v>
      </c>
      <c r="I19" s="26" t="s">
        <v>19</v>
      </c>
      <c r="J19" s="32">
        <v>3095000</v>
      </c>
      <c r="K19" s="33">
        <v>3848000</v>
      </c>
      <c r="L19" s="34">
        <v>2500000</v>
      </c>
      <c r="M19" s="33"/>
      <c r="N19" s="34"/>
      <c r="O19" s="33"/>
      <c r="P19" s="33"/>
      <c r="Q19" s="33"/>
      <c r="R19" s="29">
        <f>SUM(J19:N19)</f>
        <v>9443000</v>
      </c>
    </row>
    <row r="20" spans="1:18" ht="66" customHeight="1">
      <c r="A20" s="41" t="s">
        <v>28</v>
      </c>
      <c r="B20" s="42" t="s">
        <v>40</v>
      </c>
      <c r="C20" s="25" t="s">
        <v>27</v>
      </c>
      <c r="D20" s="35">
        <v>806</v>
      </c>
      <c r="E20" s="26" t="s">
        <v>19</v>
      </c>
      <c r="F20" s="26" t="s">
        <v>19</v>
      </c>
      <c r="G20" s="26" t="s">
        <v>19</v>
      </c>
      <c r="H20" s="26" t="s">
        <v>19</v>
      </c>
      <c r="I20" s="26" t="s">
        <v>19</v>
      </c>
      <c r="J20" s="27">
        <v>3000</v>
      </c>
      <c r="K20" s="27">
        <v>3000</v>
      </c>
      <c r="L20" s="27">
        <v>3000</v>
      </c>
      <c r="M20" s="27">
        <v>3000</v>
      </c>
      <c r="N20" s="27">
        <v>3000</v>
      </c>
      <c r="O20" s="27">
        <v>3000</v>
      </c>
      <c r="P20" s="27">
        <v>3000</v>
      </c>
      <c r="Q20" s="27">
        <v>3000</v>
      </c>
      <c r="R20" s="29">
        <f>SUM(J20:Q20)</f>
        <v>24000</v>
      </c>
    </row>
    <row r="21" spans="1:18" ht="43.5" customHeight="1">
      <c r="A21" s="41"/>
      <c r="B21" s="42"/>
      <c r="C21" s="25" t="s">
        <v>20</v>
      </c>
      <c r="D21" s="26"/>
      <c r="E21" s="26"/>
      <c r="F21" s="36"/>
      <c r="G21" s="36"/>
      <c r="H21" s="36"/>
      <c r="I21" s="26"/>
      <c r="J21" s="27"/>
      <c r="K21" s="27"/>
      <c r="L21" s="27"/>
      <c r="M21" s="27"/>
      <c r="N21" s="27"/>
      <c r="O21" s="27"/>
      <c r="P21" s="27"/>
      <c r="Q21" s="27"/>
      <c r="R21" s="29"/>
    </row>
    <row r="22" spans="1:18" ht="53.25" customHeight="1">
      <c r="A22" s="41"/>
      <c r="B22" s="42"/>
      <c r="C22" s="25" t="s">
        <v>30</v>
      </c>
      <c r="D22" s="26" t="s">
        <v>19</v>
      </c>
      <c r="E22" s="26" t="s">
        <v>19</v>
      </c>
      <c r="F22" s="36" t="s">
        <v>19</v>
      </c>
      <c r="G22" s="36" t="s">
        <v>19</v>
      </c>
      <c r="H22" s="36" t="s">
        <v>19</v>
      </c>
      <c r="I22" s="26" t="s">
        <v>19</v>
      </c>
      <c r="J22" s="27" t="s">
        <v>31</v>
      </c>
      <c r="K22" s="27">
        <f>[13]ПП2!$L$16</f>
        <v>0</v>
      </c>
      <c r="L22" s="27">
        <f>[13]ПП2!$L$16</f>
        <v>0</v>
      </c>
      <c r="M22" s="27">
        <f>[13]ПП2!$L$16</f>
        <v>0</v>
      </c>
      <c r="N22" s="27">
        <f>[13]ПП2!$L$16</f>
        <v>0</v>
      </c>
      <c r="O22" s="27"/>
      <c r="P22" s="27"/>
      <c r="Q22" s="27"/>
      <c r="R22" s="29">
        <f>[13]ПП2!$L$16</f>
        <v>0</v>
      </c>
    </row>
    <row r="23" spans="1:18" ht="43.5" customHeight="1">
      <c r="A23" s="41"/>
      <c r="B23" s="42"/>
      <c r="C23" s="25" t="s">
        <v>30</v>
      </c>
      <c r="D23" s="13">
        <v>806</v>
      </c>
      <c r="E23" s="26" t="s">
        <v>19</v>
      </c>
      <c r="F23" s="36" t="s">
        <v>19</v>
      </c>
      <c r="G23" s="36" t="s">
        <v>19</v>
      </c>
      <c r="H23" s="36" t="s">
        <v>19</v>
      </c>
      <c r="I23" s="26" t="s">
        <v>19</v>
      </c>
      <c r="J23" s="27">
        <v>3000</v>
      </c>
      <c r="K23" s="27">
        <v>3000</v>
      </c>
      <c r="L23" s="27">
        <v>3000</v>
      </c>
      <c r="M23" s="27">
        <v>3000</v>
      </c>
      <c r="N23" s="27">
        <v>3000</v>
      </c>
      <c r="O23" s="27">
        <v>3000</v>
      </c>
      <c r="P23" s="27">
        <v>3000</v>
      </c>
      <c r="Q23" s="27">
        <v>3000</v>
      </c>
      <c r="R23" s="29">
        <f>SUM(J23:Q23)</f>
        <v>24000</v>
      </c>
    </row>
    <row r="24" spans="1:18" ht="43.5" customHeight="1">
      <c r="A24" s="1"/>
      <c r="B24" s="10"/>
      <c r="C24" s="1"/>
      <c r="D24" s="14"/>
      <c r="E24" s="15"/>
      <c r="F24" s="15"/>
      <c r="G24" s="15"/>
      <c r="H24" s="16"/>
      <c r="I24" s="15"/>
      <c r="J24" s="12"/>
      <c r="K24" s="12"/>
      <c r="L24" s="12"/>
      <c r="M24" s="12"/>
      <c r="N24" s="12"/>
      <c r="O24" s="12"/>
      <c r="P24" s="12"/>
      <c r="Q24" s="12"/>
      <c r="R24" s="19"/>
    </row>
    <row r="25" spans="1:18" ht="55.5" customHeight="1">
      <c r="A25" s="57"/>
      <c r="B25" s="57"/>
      <c r="C25" s="57"/>
      <c r="D25" s="57"/>
      <c r="E25" s="8"/>
      <c r="F25" s="8"/>
      <c r="G25" s="8"/>
      <c r="H25" s="8"/>
      <c r="I25" s="8"/>
      <c r="J25" s="8"/>
      <c r="K25" s="8"/>
      <c r="L25" s="59"/>
      <c r="M25" s="59"/>
      <c r="N25" s="59"/>
      <c r="O25" s="59"/>
      <c r="P25" s="59"/>
      <c r="Q25" s="59"/>
      <c r="R25" s="59"/>
    </row>
    <row r="26" spans="1:18" s="5" customFormat="1" ht="51.75" customHeight="1">
      <c r="A26" s="56"/>
      <c r="B26" s="56"/>
      <c r="C26" s="56"/>
      <c r="D26" s="56"/>
      <c r="L26" s="58"/>
      <c r="M26" s="58"/>
      <c r="N26" s="58"/>
      <c r="O26" s="58"/>
      <c r="P26" s="58"/>
      <c r="Q26" s="58"/>
      <c r="R26" s="58"/>
    </row>
    <row r="27" spans="1:18" s="7" customFormat="1" ht="15.75" hidden="1" customHeight="1">
      <c r="A27" s="54" t="s">
        <v>1</v>
      </c>
      <c r="B27" s="54"/>
      <c r="C27" s="54"/>
      <c r="D27" s="54"/>
      <c r="E27" s="55"/>
      <c r="F27" s="55"/>
      <c r="G27" s="55"/>
      <c r="H27" s="55"/>
      <c r="I27" s="55"/>
      <c r="J27" s="6"/>
      <c r="K27" s="6"/>
      <c r="R27" s="7" t="s">
        <v>0</v>
      </c>
    </row>
    <row r="28" spans="1:18" ht="15.75" hidden="1" customHeight="1"/>
    <row r="29" spans="1:18" ht="15.75" hidden="1" customHeight="1"/>
  </sheetData>
  <mergeCells count="27">
    <mergeCell ref="L26:R26"/>
    <mergeCell ref="L25:R25"/>
    <mergeCell ref="B5:B6"/>
    <mergeCell ref="B7:B14"/>
    <mergeCell ref="F13:H13"/>
    <mergeCell ref="D5:I5"/>
    <mergeCell ref="J5:R5"/>
    <mergeCell ref="A27:D27"/>
    <mergeCell ref="E27:I27"/>
    <mergeCell ref="A26:D26"/>
    <mergeCell ref="A20:A23"/>
    <mergeCell ref="A25:D25"/>
    <mergeCell ref="B20:B23"/>
    <mergeCell ref="I1:R1"/>
    <mergeCell ref="I2:R2"/>
    <mergeCell ref="A3:R3"/>
    <mergeCell ref="A15:A19"/>
    <mergeCell ref="B15:B19"/>
    <mergeCell ref="C5:C6"/>
    <mergeCell ref="A5:A6"/>
    <mergeCell ref="F6:H6"/>
    <mergeCell ref="A7:A14"/>
    <mergeCell ref="F7:H7"/>
    <mergeCell ref="F9:H9"/>
    <mergeCell ref="F10:H10"/>
    <mergeCell ref="F11:H11"/>
    <mergeCell ref="F12:H12"/>
  </mergeCells>
  <phoneticPr fontId="0" type="noConversion"/>
  <pageMargins left="0.55118110236220474" right="0" top="0.51181102362204722" bottom="0.51181102362204722" header="0.31496062992125984" footer="0.31496062992125984"/>
  <pageSetup paperSize="9" scale="52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ГПприл.2-объемы</vt:lpstr>
      <vt:lpstr>'ГПприл.2-объемы'!Заголовки_для_печати</vt:lpstr>
      <vt:lpstr>'ГПприл.2-объемы'!Область_печати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2019-06-25T09:59:21Z</cp:lastPrinted>
  <dcterms:created xsi:type="dcterms:W3CDTF">2013-07-29T03:10:57Z</dcterms:created>
  <dcterms:modified xsi:type="dcterms:W3CDTF">2019-07-12T04:37:37Z</dcterms:modified>
</cp:coreProperties>
</file>