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0" windowWidth="15480" windowHeight="11025" tabRatio="851"/>
  </bookViews>
  <sheets>
    <sheet name="ГПприл.2-объемы" sheetId="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in2007">#REF!</definedName>
    <definedName name="_in2008">#REF!</definedName>
    <definedName name="_in2009">#REF!</definedName>
    <definedName name="_in2010">#REF!</definedName>
    <definedName name="_in2011">#REF!</definedName>
    <definedName name="_in2012">#REF!</definedName>
    <definedName name="_in2013">#REF!</definedName>
    <definedName name="_in2014">#REF!</definedName>
    <definedName name="_in2015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mm1">[1]ПРОГНОЗ_1!#REF!</definedName>
    <definedName name="ddd">[2]ПРОГНОЗ_1!#REF!</definedName>
    <definedName name="ff">#REF!</definedName>
    <definedName name="fffff">'[3]Гр5(о)'!#REF!</definedName>
    <definedName name="gggg">#REF!</definedName>
    <definedName name="jjjj">'[4]Гр5(о)'!#REF!</definedName>
    <definedName name="ааа">#REF!</definedName>
    <definedName name="АнМ">'[5]Гр5(о)'!#REF!</definedName>
    <definedName name="вв">[6]ПРОГНОЗ_1!#REF!</definedName>
    <definedName name="График">"Диагр. 4"</definedName>
    <definedName name="_xlnm.Print_Titles" localSheetId="0">'ГПприл.2-объемы'!$5:$6</definedName>
    <definedName name="кат">#REF!</definedName>
    <definedName name="М1">[7]ПРОГНОЗ_1!#REF!</definedName>
    <definedName name="Мониторинг1">'[8]Гр5(о)'!#REF!</definedName>
    <definedName name="_xlnm.Print_Area" localSheetId="0">'ГПприл.2-объемы'!$A$1:$I$22</definedName>
    <definedName name="ПОКАЗАТЕЛИ_ДОЛГОСР.ПРОГНОЗА">'[9]2002(v2)'!#REF!</definedName>
    <definedName name="пппп">'[10]2002(v1)'!#REF!</definedName>
    <definedName name="Прогноз97">[11]ПРОГНОЗ_1!#REF!</definedName>
    <definedName name="фф">'[12]Гр5(о)'!#REF!</definedName>
    <definedName name="ффф">#REF!</definedName>
  </definedNames>
  <calcPr calcId="125725"/>
</workbook>
</file>

<file path=xl/calcChain.xml><?xml version="1.0" encoding="utf-8"?>
<calcChain xmlns="http://schemas.openxmlformats.org/spreadsheetml/2006/main">
  <c r="F17" i="8"/>
  <c r="F18"/>
  <c r="I18"/>
  <c r="I17"/>
  <c r="I7"/>
  <c r="F7"/>
  <c r="F14"/>
  <c r="I14" s="1"/>
  <c r="F15"/>
  <c r="I15" s="1"/>
  <c r="E15"/>
  <c r="K4"/>
  <c r="K9"/>
  <c r="L9"/>
  <c r="M9"/>
  <c r="I10"/>
  <c r="I11"/>
  <c r="I13"/>
  <c r="I12"/>
  <c r="I9"/>
  <c r="L5" l="1"/>
  <c r="L6" s="1"/>
  <c r="K5"/>
  <c r="K6" s="1"/>
  <c r="M5" l="1"/>
  <c r="M6" s="1"/>
</calcChain>
</file>

<file path=xl/sharedStrings.xml><?xml version="1.0" encoding="utf-8"?>
<sst xmlns="http://schemas.openxmlformats.org/spreadsheetml/2006/main" count="42" uniqueCount="36">
  <si>
    <t>Т.В. Веселина</t>
  </si>
  <si>
    <t>Первый заместитель министра культуры  Красноярского края</t>
  </si>
  <si>
    <t>федеральные</t>
  </si>
  <si>
    <t>Наименование  программы, подпрограммы</t>
  </si>
  <si>
    <t>ГРБС</t>
  </si>
  <si>
    <t>министерство строительства и архитектуры Красноярского края</t>
  </si>
  <si>
    <t>министерство транспорта Красноярского края</t>
  </si>
  <si>
    <t>министерство энергетики и жилищно-коммунального хозяйства Красноярского края</t>
  </si>
  <si>
    <t>министерство спорта, туризма и молодежной политики Красноярского края</t>
  </si>
  <si>
    <t>130</t>
  </si>
  <si>
    <t>всего расходные обязательства по программе</t>
  </si>
  <si>
    <t>в том числе по ГРБС:</t>
  </si>
  <si>
    <t>164</t>
  </si>
  <si>
    <t>архивное агентство Красноярского края</t>
  </si>
  <si>
    <t>170</t>
  </si>
  <si>
    <t>510</t>
  </si>
  <si>
    <t>711</t>
  </si>
  <si>
    <t>Подпрограмма 1</t>
  </si>
  <si>
    <t>всего расходные обязательства по подпрограмме</t>
  </si>
  <si>
    <t>Подпрограмма 2</t>
  </si>
  <si>
    <t>Муниципальная программа</t>
  </si>
  <si>
    <t>администрация Богучанского района</t>
  </si>
  <si>
    <t>Статус (муниципальная программа, подпрограмма)</t>
  </si>
  <si>
    <t xml:space="preserve">"Обеспечение реализации муниципальной программы и прочие мероприятия "      </t>
  </si>
  <si>
    <t xml:space="preserve">"Развитие субъектов малого и среднего  предпринимательства в  Богучанском районе" </t>
  </si>
  <si>
    <t xml:space="preserve">"Развитие инвестиционной деятельности, малого и среднего предпринимательства на  территории  Богучанского района" </t>
  </si>
  <si>
    <t xml:space="preserve">Распределение планируемых расходов  
за счет средств районного бюджета по мероприятиям и подпрограммам муниципальной программы "Развитие инвестиционной  деятельности, малого и среднего предпринимательства на  территории  Богучанского района" 
</t>
  </si>
  <si>
    <t>Наименование главного распределителя бюджетных средств (далее- ГРБС)</t>
  </si>
  <si>
    <t>Приложение №2 к муниципальной программе "Развитие инвистиционной деятельности, малого и среднего предпринимательства на территории Богучанского района"</t>
  </si>
  <si>
    <t xml:space="preserve">текущий финансовый год 2021 год </t>
  </si>
  <si>
    <t>Очередной финансовый год 2022 год</t>
  </si>
  <si>
    <t>первый год планового периода 2023 год</t>
  </si>
  <si>
    <t>второй год планового периода 2024 год</t>
  </si>
  <si>
    <t>Итого на  
2021-2024 годы</t>
  </si>
  <si>
    <t>Расходы по годам (рублей)</t>
  </si>
  <si>
    <t>Приложение № 2 к Постановлению администрации Богучанского района от                                 №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</si>
</sst>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_р_._-;_-@_-"/>
    <numFmt numFmtId="165" formatCode="#,##0.00_ ;\-#,##0.00\ "/>
  </numFmts>
  <fonts count="9">
    <font>
      <sz val="10"/>
      <name val="Arial Cyr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0"/>
      <name val="Helv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" fillId="0" borderId="0"/>
    <xf numFmtId="0" fontId="3" fillId="0" borderId="0"/>
  </cellStyleXfs>
  <cellXfs count="32">
    <xf numFmtId="0" fontId="0" fillId="0" borderId="0" xfId="0"/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wrapText="1"/>
    </xf>
    <xf numFmtId="0" fontId="7" fillId="0" borderId="0" xfId="0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right" wrapText="1"/>
    </xf>
    <xf numFmtId="164" fontId="2" fillId="0" borderId="0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right" wrapText="1"/>
    </xf>
    <xf numFmtId="165" fontId="6" fillId="0" borderId="1" xfId="0" applyNumberFormat="1" applyFont="1" applyFill="1" applyBorder="1" applyAlignment="1">
      <alignment horizontal="right" wrapText="1"/>
    </xf>
    <xf numFmtId="49" fontId="6" fillId="0" borderId="1" xfId="0" applyNumberFormat="1" applyFont="1" applyFill="1" applyBorder="1" applyAlignment="1">
      <alignment horizontal="center" vertical="top" wrapText="1"/>
    </xf>
    <xf numFmtId="43" fontId="6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right" vertical="top" wrapText="1"/>
    </xf>
    <xf numFmtId="0" fontId="6" fillId="0" borderId="2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2" fillId="0" borderId="0" xfId="3" applyFont="1" applyFill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wrapText="1"/>
    </xf>
    <xf numFmtId="164" fontId="2" fillId="0" borderId="0" xfId="0" applyNumberFormat="1" applyFont="1" applyFill="1" applyAlignment="1">
      <alignment wrapText="1"/>
    </xf>
    <xf numFmtId="0" fontId="0" fillId="0" borderId="4" xfId="0" applyFill="1" applyBorder="1" applyAlignment="1">
      <alignment horizontal="center" vertical="top" wrapText="1"/>
    </xf>
    <xf numFmtId="0" fontId="8" fillId="0" borderId="4" xfId="0" applyFont="1" applyFill="1" applyBorder="1" applyAlignment="1">
      <alignment vertical="top" wrapText="1"/>
    </xf>
    <xf numFmtId="0" fontId="6" fillId="0" borderId="0" xfId="0" applyFont="1" applyFill="1" applyAlignment="1">
      <alignment vertical="top" wrapText="1"/>
    </xf>
  </cellXfs>
  <cellStyles count="4">
    <cellStyle name="Обычный" xfId="0" builtinId="0"/>
    <cellStyle name="Обычный 2" xfId="1"/>
    <cellStyle name="Обычный 3" xfId="2"/>
    <cellStyle name="Стиль 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&#1041;&#1072;&#1083;&#1072;&#1085;&#1089;\An(EsMon)\SC_W\&#1055;&#1088;&#1086;&#1075;&#1085;&#1086;&#1079;\&#1055;&#1088;&#1086;&#1075;05_00(27.06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&#1041;&#1072;&#1083;&#1072;&#1085;&#1089;\An(EsMon)\7.02.01\V&#1045;&#1052;_2001.5.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SC_W\&#1055;&#1088;&#1086;&#1075;&#1085;&#1086;&#1079;\&#1055;&#1088;&#1086;&#1075;05_00(27.06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&#1061;&#1072;&#1085;&#1086;&#1074;&#1072;\&#1043;&#1088;(27.07.00)5&#106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&#1041;&#1072;&#1083;&#1072;&#1085;&#1089;\An(EsMon)\7.02.01\SC_W\&#1055;&#1088;&#1086;&#1075;&#1085;&#1086;&#1079;\&#1055;&#1088;&#1086;&#1075;05_00(27.0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&#1041;&#1072;&#1083;&#1072;&#1085;&#1089;\An(EsMon)\7.02.01\&#1061;&#1072;&#1085;&#1086;&#1074;&#1072;\&#1043;&#1088;(27.07.00)5&#106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&#1041;&#1072;&#1083;&#1072;&#1085;&#1089;\An(EsMon)\&#1061;&#1072;&#1085;&#1086;&#1074;&#1072;\&#1043;&#1088;(27.07.00)5&#106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7.02.01\&#1061;&#1072;&#1085;&#1086;&#1074;&#1072;\&#1043;&#1088;(27.07.00)5&#106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7.02.01\SC_W\&#1055;&#1088;&#1086;&#1075;&#1085;&#1086;&#1079;\&#1055;&#1088;&#1086;&#1075;05_00(27.06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SC_W\&#1055;&#1088;&#1086;&#1075;&#1085;&#1086;&#1079;\&#1055;&#1088;&#1086;&#1075;05_00(27.0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&#1061;&#1072;&#1085;&#1086;&#1074;&#1072;\&#1043;&#1088;(27.07.00)5&#1061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91;&#1088;&#1072;&#1085;&#1086;&#1074;/Pr(2000)Tabl/9&#1072;&#1087;&#1088;2003/V&#1094;&#1077;&#1083;2.1_2002.1.04.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Инф99"/>
      <sheetName val="2002(v1)"/>
      <sheetName val="2002(v2)"/>
      <sheetName val="I"/>
      <sheetName val="Печv1"/>
      <sheetName val="Печv2 "/>
      <sheetName val="ПечМОНv1"/>
      <sheetName val="2002_v1_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Гр5_о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Гр5_о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Гр5_о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Гр5_о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Гр5_о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Инф99"/>
      <sheetName val="2002(v2)"/>
      <sheetName val="2004(v2) "/>
      <sheetName val="Печ"/>
      <sheetName val="2002(v1) "/>
      <sheetName val="2004(v1)  "/>
      <sheetName val="2002-03(v2) "/>
      <sheetName val="2002-03(v1)  "/>
      <sheetName val="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P27"/>
  <sheetViews>
    <sheetView tabSelected="1" view="pageBreakPreview" zoomScale="70" zoomScaleNormal="85" zoomScaleSheetLayoutView="70" workbookViewId="0">
      <selection activeCell="G8" sqref="G8"/>
    </sheetView>
  </sheetViews>
  <sheetFormatPr defaultColWidth="9.140625" defaultRowHeight="15.75" outlineLevelCol="1"/>
  <cols>
    <col min="1" max="1" width="20.140625" style="3" customWidth="1"/>
    <col min="2" max="2" width="28.140625" style="3" customWidth="1"/>
    <col min="3" max="3" width="24.7109375" style="3" customWidth="1"/>
    <col min="4" max="4" width="7.42578125" style="3" customWidth="1"/>
    <col min="5" max="5" width="19.42578125" style="3" customWidth="1"/>
    <col min="6" max="6" width="18.5703125" style="3" customWidth="1"/>
    <col min="7" max="7" width="17.5703125" style="3" customWidth="1"/>
    <col min="8" max="8" width="16.28515625" style="3" customWidth="1"/>
    <col min="9" max="9" width="19.140625" style="3" customWidth="1"/>
    <col min="10" max="10" width="8.85546875" style="3" customWidth="1"/>
    <col min="11" max="11" width="16.28515625" style="3" hidden="1" customWidth="1" outlineLevel="1"/>
    <col min="12" max="13" width="16.140625" style="3" hidden="1" customWidth="1" outlineLevel="1"/>
    <col min="14" max="14" width="0" style="3" hidden="1" customWidth="1" outlineLevel="1"/>
    <col min="15" max="15" width="9.140625" style="3" collapsed="1"/>
    <col min="16" max="16" width="13.85546875" style="3" bestFit="1" customWidth="1"/>
    <col min="17" max="16384" width="9.140625" style="3"/>
  </cols>
  <sheetData>
    <row r="1" spans="1:16" ht="42" customHeight="1">
      <c r="C1" s="26" t="s">
        <v>35</v>
      </c>
      <c r="D1" s="26"/>
      <c r="E1" s="26"/>
      <c r="F1" s="26"/>
      <c r="G1" s="26"/>
      <c r="H1" s="26"/>
      <c r="I1" s="26"/>
    </row>
    <row r="2" spans="1:16" ht="33.75" customHeight="1">
      <c r="C2" s="26" t="s">
        <v>28</v>
      </c>
      <c r="D2" s="26"/>
      <c r="E2" s="26"/>
      <c r="F2" s="26"/>
      <c r="G2" s="26"/>
      <c r="H2" s="26"/>
      <c r="I2" s="26"/>
    </row>
    <row r="3" spans="1:16" ht="74.25" customHeight="1">
      <c r="A3" s="27" t="s">
        <v>26</v>
      </c>
      <c r="B3" s="27"/>
      <c r="C3" s="27"/>
      <c r="D3" s="27"/>
      <c r="E3" s="27"/>
      <c r="F3" s="27"/>
      <c r="G3" s="27"/>
      <c r="H3" s="27"/>
      <c r="I3" s="27"/>
    </row>
    <row r="4" spans="1:16" ht="15.75" customHeight="1">
      <c r="K4" s="3">
        <f>3273967.4+28000</f>
        <v>3301967.4</v>
      </c>
      <c r="L4" s="3">
        <v>3307058.1</v>
      </c>
      <c r="M4" s="3">
        <v>2895283.8</v>
      </c>
    </row>
    <row r="5" spans="1:16" ht="34.5" customHeight="1">
      <c r="A5" s="19" t="s">
        <v>22</v>
      </c>
      <c r="B5" s="19" t="s">
        <v>3</v>
      </c>
      <c r="C5" s="19" t="s">
        <v>27</v>
      </c>
      <c r="D5" s="25" t="s">
        <v>4</v>
      </c>
      <c r="E5" s="19" t="s">
        <v>34</v>
      </c>
      <c r="F5" s="19"/>
      <c r="G5" s="19"/>
      <c r="H5" s="19"/>
      <c r="I5" s="19"/>
      <c r="K5" s="28" t="e">
        <f>#REF!</f>
        <v>#REF!</v>
      </c>
      <c r="L5" s="28" t="e">
        <f>#REF!</f>
        <v>#REF!</v>
      </c>
      <c r="M5" s="28" t="e">
        <f>#REF!</f>
        <v>#REF!</v>
      </c>
    </row>
    <row r="6" spans="1:16" ht="68.25" customHeight="1">
      <c r="A6" s="19"/>
      <c r="B6" s="19"/>
      <c r="C6" s="19"/>
      <c r="D6" s="29"/>
      <c r="E6" s="15" t="s">
        <v>29</v>
      </c>
      <c r="F6" s="15" t="s">
        <v>30</v>
      </c>
      <c r="G6" s="15" t="s">
        <v>31</v>
      </c>
      <c r="H6" s="15" t="s">
        <v>32</v>
      </c>
      <c r="I6" s="15" t="s">
        <v>33</v>
      </c>
      <c r="K6" s="28" t="e">
        <f>K4-K5</f>
        <v>#REF!</v>
      </c>
      <c r="L6" s="28" t="e">
        <f>L4-L5</f>
        <v>#REF!</v>
      </c>
      <c r="M6" s="28" t="e">
        <f>M4-M5</f>
        <v>#REF!</v>
      </c>
    </row>
    <row r="7" spans="1:16" ht="57.6" customHeight="1">
      <c r="A7" s="21" t="s">
        <v>20</v>
      </c>
      <c r="B7" s="21" t="s">
        <v>25</v>
      </c>
      <c r="C7" s="16" t="s">
        <v>10</v>
      </c>
      <c r="D7" s="6">
        <v>806</v>
      </c>
      <c r="E7" s="11">
        <v>763000</v>
      </c>
      <c r="F7" s="11">
        <f>F14</f>
        <v>14164947.07</v>
      </c>
      <c r="G7" s="11">
        <v>2590000</v>
      </c>
      <c r="H7" s="11">
        <v>2590000</v>
      </c>
      <c r="I7" s="14">
        <f>E7+F7+G7+H7</f>
        <v>20107947.07</v>
      </c>
      <c r="P7" s="28"/>
    </row>
    <row r="8" spans="1:16" ht="38.25" customHeight="1">
      <c r="A8" s="22"/>
      <c r="B8" s="22"/>
      <c r="C8" s="16" t="s">
        <v>11</v>
      </c>
      <c r="D8" s="10"/>
      <c r="E8" s="11"/>
      <c r="F8" s="11"/>
      <c r="G8" s="11"/>
      <c r="H8" s="11"/>
      <c r="I8" s="12"/>
      <c r="K8" s="28">
        <v>2809386.2</v>
      </c>
      <c r="L8" s="28">
        <v>2813055.3</v>
      </c>
      <c r="M8" s="28">
        <v>2810976</v>
      </c>
    </row>
    <row r="9" spans="1:16" ht="63" hidden="1" customHeight="1">
      <c r="A9" s="22"/>
      <c r="B9" s="22"/>
      <c r="C9" s="16" t="s">
        <v>5</v>
      </c>
      <c r="D9" s="13" t="s">
        <v>9</v>
      </c>
      <c r="E9" s="11"/>
      <c r="F9" s="11"/>
      <c r="G9" s="11"/>
      <c r="H9" s="11"/>
      <c r="I9" s="12" t="e">
        <f>SUM(#REF!)</f>
        <v>#REF!</v>
      </c>
      <c r="K9" s="28" t="e">
        <f>#REF!-K8</f>
        <v>#REF!</v>
      </c>
      <c r="L9" s="28" t="e">
        <f>#REF!-L8</f>
        <v>#REF!</v>
      </c>
      <c r="M9" s="28" t="e">
        <f>#REF!-M8</f>
        <v>#REF!</v>
      </c>
      <c r="N9" s="3" t="s">
        <v>2</v>
      </c>
    </row>
    <row r="10" spans="1:16" ht="63" hidden="1" customHeight="1">
      <c r="A10" s="22"/>
      <c r="B10" s="22"/>
      <c r="C10" s="16" t="s">
        <v>8</v>
      </c>
      <c r="D10" s="13" t="s">
        <v>12</v>
      </c>
      <c r="E10" s="11"/>
      <c r="F10" s="11"/>
      <c r="G10" s="11"/>
      <c r="H10" s="11"/>
      <c r="I10" s="12" t="e">
        <f>SUM(#REF!)</f>
        <v>#REF!</v>
      </c>
      <c r="K10" s="28"/>
    </row>
    <row r="11" spans="1:16" ht="31.5" hidden="1" customHeight="1">
      <c r="A11" s="22"/>
      <c r="B11" s="22"/>
      <c r="C11" s="16" t="s">
        <v>13</v>
      </c>
      <c r="D11" s="13" t="s">
        <v>14</v>
      </c>
      <c r="E11" s="11"/>
      <c r="F11" s="11"/>
      <c r="G11" s="11"/>
      <c r="H11" s="11"/>
      <c r="I11" s="12" t="e">
        <f>SUM(#REF!)</f>
        <v>#REF!</v>
      </c>
    </row>
    <row r="12" spans="1:16" ht="78.75" hidden="1" customHeight="1">
      <c r="A12" s="22"/>
      <c r="B12" s="22"/>
      <c r="C12" s="16" t="s">
        <v>7</v>
      </c>
      <c r="D12" s="13" t="s">
        <v>15</v>
      </c>
      <c r="E12" s="11"/>
      <c r="F12" s="11"/>
      <c r="G12" s="11"/>
      <c r="H12" s="11"/>
      <c r="I12" s="12" t="e">
        <f>SUM(#REF!)</f>
        <v>#REF!</v>
      </c>
    </row>
    <row r="13" spans="1:16" ht="47.25" hidden="1" customHeight="1">
      <c r="A13" s="22"/>
      <c r="B13" s="22"/>
      <c r="C13" s="16" t="s">
        <v>6</v>
      </c>
      <c r="D13" s="13" t="s">
        <v>16</v>
      </c>
      <c r="E13" s="11"/>
      <c r="F13" s="11"/>
      <c r="G13" s="11"/>
      <c r="H13" s="11"/>
      <c r="I13" s="12" t="e">
        <f>SUM(#REF!)</f>
        <v>#REF!</v>
      </c>
    </row>
    <row r="14" spans="1:16" ht="85.5" customHeight="1">
      <c r="A14" s="30"/>
      <c r="B14" s="30"/>
      <c r="C14" s="16" t="s">
        <v>21</v>
      </c>
      <c r="D14" s="6">
        <v>806</v>
      </c>
      <c r="E14" s="11">
        <v>763000</v>
      </c>
      <c r="F14" s="11">
        <f>F15+F19</f>
        <v>14164947.07</v>
      </c>
      <c r="G14" s="11">
        <v>2590000</v>
      </c>
      <c r="H14" s="11">
        <v>2590000</v>
      </c>
      <c r="I14" s="14">
        <f>E14+F14+G14+H14</f>
        <v>20107947.07</v>
      </c>
    </row>
    <row r="15" spans="1:16" ht="77.099999999999994" customHeight="1">
      <c r="A15" s="17" t="s">
        <v>17</v>
      </c>
      <c r="B15" s="18" t="s">
        <v>24</v>
      </c>
      <c r="C15" s="16" t="s">
        <v>18</v>
      </c>
      <c r="D15" s="8">
        <v>806</v>
      </c>
      <c r="E15" s="11">
        <f>E17+E18</f>
        <v>760000</v>
      </c>
      <c r="F15" s="11">
        <f>F17+F18</f>
        <v>14161947.07</v>
      </c>
      <c r="G15" s="11">
        <v>2587000</v>
      </c>
      <c r="H15" s="11">
        <v>2587000</v>
      </c>
      <c r="I15" s="14">
        <f>E15+F15+G15+H15</f>
        <v>20095947.07</v>
      </c>
    </row>
    <row r="16" spans="1:16" ht="42" customHeight="1">
      <c r="A16" s="17"/>
      <c r="B16" s="18"/>
      <c r="C16" s="16" t="s">
        <v>11</v>
      </c>
      <c r="D16" s="10"/>
      <c r="E16" s="11"/>
      <c r="F16" s="11"/>
      <c r="G16" s="11"/>
      <c r="H16" s="11"/>
      <c r="I16" s="12"/>
    </row>
    <row r="17" spans="1:9" ht="40.5" customHeight="1">
      <c r="A17" s="17"/>
      <c r="B17" s="18"/>
      <c r="C17" s="16" t="s">
        <v>21</v>
      </c>
      <c r="D17" s="8">
        <v>806</v>
      </c>
      <c r="E17" s="11">
        <v>760000</v>
      </c>
      <c r="F17" s="11">
        <f>760000+19709.48</f>
        <v>779709.48</v>
      </c>
      <c r="G17" s="11">
        <v>760000</v>
      </c>
      <c r="H17" s="11">
        <v>760000</v>
      </c>
      <c r="I17" s="12">
        <f>E17+F17+G17+H17</f>
        <v>3059709.48</v>
      </c>
    </row>
    <row r="18" spans="1:9" ht="43.5" customHeight="1">
      <c r="A18" s="17"/>
      <c r="B18" s="18"/>
      <c r="C18" s="16" t="s">
        <v>21</v>
      </c>
      <c r="D18" s="8">
        <v>806</v>
      </c>
      <c r="E18" s="11">
        <v>0</v>
      </c>
      <c r="F18" s="11">
        <f>1827000+11180757.5+374480.09</f>
        <v>13382237.59</v>
      </c>
      <c r="G18" s="11">
        <v>1827000</v>
      </c>
      <c r="H18" s="11">
        <v>1827000</v>
      </c>
      <c r="I18" s="12">
        <f>E18+F18+G18+H18</f>
        <v>17036237.59</v>
      </c>
    </row>
    <row r="19" spans="1:9" ht="66" customHeight="1">
      <c r="A19" s="17" t="s">
        <v>19</v>
      </c>
      <c r="B19" s="18" t="s">
        <v>23</v>
      </c>
      <c r="C19" s="16" t="s">
        <v>18</v>
      </c>
      <c r="D19" s="8">
        <v>806</v>
      </c>
      <c r="E19" s="11">
        <v>3000</v>
      </c>
      <c r="F19" s="11">
        <v>3000</v>
      </c>
      <c r="G19" s="11">
        <v>3000</v>
      </c>
      <c r="H19" s="11">
        <v>3000</v>
      </c>
      <c r="I19" s="12">
        <v>12000</v>
      </c>
    </row>
    <row r="20" spans="1:9" ht="43.5" customHeight="1">
      <c r="A20" s="17"/>
      <c r="B20" s="18"/>
      <c r="C20" s="16" t="s">
        <v>11</v>
      </c>
      <c r="D20" s="10"/>
      <c r="E20" s="11"/>
      <c r="F20" s="11"/>
      <c r="G20" s="11"/>
      <c r="H20" s="11"/>
      <c r="I20" s="12">
        <v>0</v>
      </c>
    </row>
    <row r="21" spans="1:9" ht="43.5" customHeight="1">
      <c r="A21" s="17"/>
      <c r="B21" s="18"/>
      <c r="C21" s="16" t="s">
        <v>21</v>
      </c>
      <c r="D21" s="6">
        <v>806</v>
      </c>
      <c r="E21" s="11">
        <v>3000</v>
      </c>
      <c r="F21" s="11">
        <v>3000</v>
      </c>
      <c r="G21" s="11">
        <v>3000</v>
      </c>
      <c r="H21" s="11">
        <v>3000</v>
      </c>
      <c r="I21" s="12">
        <v>12000</v>
      </c>
    </row>
    <row r="22" spans="1:9" ht="43.5" customHeight="1">
      <c r="A22" s="1"/>
      <c r="B22" s="4"/>
      <c r="C22" s="1"/>
      <c r="D22" s="7"/>
      <c r="E22" s="5"/>
      <c r="F22" s="5"/>
      <c r="G22" s="5"/>
      <c r="H22" s="5"/>
      <c r="I22" s="9"/>
    </row>
    <row r="23" spans="1:9" ht="55.5" customHeight="1">
      <c r="A23" s="24"/>
      <c r="B23" s="24"/>
      <c r="C23" s="24"/>
      <c r="D23" s="24"/>
      <c r="E23" s="20"/>
      <c r="F23" s="20"/>
      <c r="G23" s="20"/>
      <c r="H23" s="20"/>
      <c r="I23" s="20"/>
    </row>
    <row r="24" spans="1:9" s="31" customFormat="1" ht="51.75" customHeight="1">
      <c r="A24" s="24"/>
      <c r="B24" s="24"/>
      <c r="C24" s="24"/>
      <c r="D24" s="24"/>
      <c r="E24" s="20"/>
      <c r="F24" s="20"/>
      <c r="G24" s="20"/>
      <c r="H24" s="20"/>
      <c r="I24" s="20"/>
    </row>
    <row r="25" spans="1:9" s="2" customFormat="1" ht="15.75" hidden="1" customHeight="1">
      <c r="A25" s="23" t="s">
        <v>1</v>
      </c>
      <c r="B25" s="23"/>
      <c r="C25" s="23"/>
      <c r="D25" s="23"/>
      <c r="I25" s="2" t="s">
        <v>0</v>
      </c>
    </row>
    <row r="26" spans="1:9" ht="15.75" hidden="1" customHeight="1"/>
    <row r="27" spans="1:9" ht="15.75" hidden="1" customHeight="1"/>
  </sheetData>
  <mergeCells count="19">
    <mergeCell ref="C2:I2"/>
    <mergeCell ref="C1:I1"/>
    <mergeCell ref="A3:I3"/>
    <mergeCell ref="A25:D25"/>
    <mergeCell ref="A24:D24"/>
    <mergeCell ref="A19:A21"/>
    <mergeCell ref="A23:D23"/>
    <mergeCell ref="B19:B21"/>
    <mergeCell ref="A15:A18"/>
    <mergeCell ref="B15:B18"/>
    <mergeCell ref="C5:C6"/>
    <mergeCell ref="E24:I24"/>
    <mergeCell ref="E23:I23"/>
    <mergeCell ref="B5:B6"/>
    <mergeCell ref="B7:B14"/>
    <mergeCell ref="E5:I5"/>
    <mergeCell ref="A5:A6"/>
    <mergeCell ref="A7:A14"/>
    <mergeCell ref="D5:D6"/>
  </mergeCells>
  <phoneticPr fontId="0" type="noConversion"/>
  <pageMargins left="0.55118110236220474" right="0" top="0.51181102362204722" bottom="0.51181102362204722" header="0.31496062992125984" footer="0.31496062992125984"/>
  <pageSetup paperSize="9" scale="80" fitToHeight="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ГПприл.2-объемы</vt:lpstr>
      <vt:lpstr>'ГПприл.2-объемы'!Заголовки_для_печати</vt:lpstr>
      <vt:lpstr>'ГПприл.2-объемы'!Область_печати</vt:lpstr>
    </vt:vector>
  </TitlesOfParts>
  <Company>MK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Александровна Юрьева</dc:creator>
  <cp:lastModifiedBy>Admin</cp:lastModifiedBy>
  <cp:lastPrinted>2022-06-02T07:57:12Z</cp:lastPrinted>
  <dcterms:created xsi:type="dcterms:W3CDTF">2013-07-29T03:10:57Z</dcterms:created>
  <dcterms:modified xsi:type="dcterms:W3CDTF">2022-10-06T08:53:57Z</dcterms:modified>
</cp:coreProperties>
</file>