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 tabRatio="851"/>
  </bookViews>
  <sheets>
    <sheet name="ПП1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in2007">#REF!</definedName>
    <definedName name="_in2008">#REF!</definedName>
    <definedName name="_in2009">#REF!</definedName>
    <definedName name="_in2010">#REF!</definedName>
    <definedName name="_in2011">#REF!</definedName>
    <definedName name="_in2012">#REF!</definedName>
    <definedName name="_in2013">#REF!</definedName>
    <definedName name="_in2014">#REF!</definedName>
    <definedName name="_in2015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[1]ПРОГНОЗ_1!#REF!</definedName>
    <definedName name="ddd">[2]ПРОГНОЗ_1!#REF!</definedName>
    <definedName name="ff">#REF!</definedName>
    <definedName name="fffff">'[3]Гр5(о)'!#REF!</definedName>
    <definedName name="gggg">#REF!</definedName>
    <definedName name="jjjj">'[4]Гр5(о)'!#REF!</definedName>
    <definedName name="ааа">#REF!</definedName>
    <definedName name="АнМ">'[5]Гр5(о)'!#REF!</definedName>
    <definedName name="вв">[6]ПРОГНОЗ_1!#REF!</definedName>
    <definedName name="График">"Диагр. 4"</definedName>
    <definedName name="_xlnm.Print_Titles" localSheetId="0">ПП1!$6:$7</definedName>
    <definedName name="кат">#REF!</definedName>
    <definedName name="М1">[7]ПРОГНОЗ_1!#REF!</definedName>
    <definedName name="Мониторинг1">'[8]Гр5(о)'!#REF!</definedName>
    <definedName name="_xlnm.Print_Area" localSheetId="0">ПП1!$A$1:$N$43</definedName>
    <definedName name="ПОКАЗАТЕЛИ_ДОЛГОСР.ПРОГНОЗА">'[9]2002(v2)'!#REF!</definedName>
    <definedName name="пппп">'[10]2002(v1)'!#REF!</definedName>
    <definedName name="Прогноз97">[11]ПРОГНОЗ_1!#REF!</definedName>
    <definedName name="фф">'[12]Гр5(о)'!#REF!</definedName>
    <definedName name="ффф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4"/>
  <c r="J39"/>
  <c r="J38"/>
  <c r="J36"/>
  <c r="I36"/>
  <c r="K35"/>
  <c r="J35"/>
  <c r="M34"/>
  <c r="M33"/>
  <c r="L38"/>
  <c r="L35"/>
  <c r="M31"/>
  <c r="M29"/>
  <c r="M32"/>
  <c r="M38" l="1"/>
  <c r="M35"/>
  <c r="M30"/>
  <c r="I35" l="1"/>
  <c r="M25"/>
  <c r="M28"/>
  <c r="M27"/>
  <c r="M24"/>
  <c r="M23"/>
  <c r="M26" l="1"/>
  <c r="M19"/>
  <c r="L20"/>
  <c r="L36" s="1"/>
  <c r="K20"/>
  <c r="J20" l="1"/>
  <c r="M39" l="1"/>
  <c r="K36"/>
  <c r="I20"/>
  <c r="M11"/>
  <c r="M20" l="1"/>
  <c r="M36" l="1"/>
</calcChain>
</file>

<file path=xl/sharedStrings.xml><?xml version="1.0" encoding="utf-8"?>
<sst xmlns="http://schemas.openxmlformats.org/spreadsheetml/2006/main" count="174" uniqueCount="90">
  <si>
    <t>№</t>
  </si>
  <si>
    <t>Наименование  программы, подпрограммы</t>
  </si>
  <si>
    <t xml:space="preserve">ГРБС </t>
  </si>
  <si>
    <t>Код бюджетной классификации</t>
  </si>
  <si>
    <t>Ожидаемый результат от реализации подпрограммного мероприятия
 (в натуральном выражении)</t>
  </si>
  <si>
    <t>ГРБС</t>
  </si>
  <si>
    <t>РзПр</t>
  </si>
  <si>
    <t>ЦСР</t>
  </si>
  <si>
    <t>1</t>
  </si>
  <si>
    <t>Итого  по задаче 1</t>
  </si>
  <si>
    <t>2</t>
  </si>
  <si>
    <t>2.1.</t>
  </si>
  <si>
    <t>3</t>
  </si>
  <si>
    <t>08</t>
  </si>
  <si>
    <t>1.1.</t>
  </si>
  <si>
    <t>0412</t>
  </si>
  <si>
    <t>Задача 1. Имущественная поддержка субъектов малого и среднего предпринимательства</t>
  </si>
  <si>
    <t>Оказание имущественной поддержки субъектам малого и среднего предпринимательства осуществляется в виде передачи  во владение и (или) в пользование имущества, находящегося в муниципальной собственности Богучанского района и включенного в перечень муниципального имущества</t>
  </si>
  <si>
    <t>Администрация Богучанского района</t>
  </si>
  <si>
    <t>обеспечить не менее 5 субъектов малого и среднего предпринимательства помещениями, пригодными для осуществления предпринимательской деятельности</t>
  </si>
  <si>
    <t xml:space="preserve">Формирование и развитие инфраструктуры поддержки малого и (или) среднего предпринимательства, развитие единой системы информационно-консультационной и образовательной поддержки субъектов малого и (или) среднего предпринимательства  </t>
  </si>
  <si>
    <t>2.2</t>
  </si>
  <si>
    <t xml:space="preserve">Консультационная и информационная поддержка  – не менее 30 субъектов МСП ежегодно; </t>
  </si>
  <si>
    <t xml:space="preserve">Проведение и организация семинаров для субъектов малого и среднего  предпринимательства  по вопросам ведения предпринимательской деятельности </t>
  </si>
  <si>
    <t>2.3</t>
  </si>
  <si>
    <t>Создание интернет-ресурсов для  субъектов малого и среднего  предпринимательства</t>
  </si>
  <si>
    <t>2.4</t>
  </si>
  <si>
    <t xml:space="preserve">Опубликование информации  в средствах массовой информации о формах муниципальной поддержки субъектов малого и среднего предпринимательства </t>
  </si>
  <si>
    <t>2.5</t>
  </si>
  <si>
    <t xml:space="preserve">Организация торжественных мероприятий, посвященных профессиональному празднику –Дню предпринимателя </t>
  </si>
  <si>
    <t>2.6</t>
  </si>
  <si>
    <t>3.2</t>
  </si>
  <si>
    <t>Итого по подпрограмме</t>
  </si>
  <si>
    <t>-</t>
  </si>
  <si>
    <t>Обеспечение доступности информационно-консультационных ресурсов. Количество посещений специализированного сайта – более 50 ежегодно</t>
  </si>
  <si>
    <t>Приобрести грамоты, багетные  рамки, блокноты для записей, шариковые ручки  для награждения  не менее 15 единиц ежегодно</t>
  </si>
  <si>
    <t>80020</t>
  </si>
  <si>
    <t>S6070</t>
  </si>
  <si>
    <t xml:space="preserve">Перечень мероприятий подпрограммы " Развитие субъектов малого и среднего  предпринимательства в  Богучанском районе"   с указанием объема средств на их реализацию и ожидаемых результатов
</t>
  </si>
  <si>
    <t>3.6</t>
  </si>
  <si>
    <t>в том числе:</t>
  </si>
  <si>
    <t>краевой юджет</t>
  </si>
  <si>
    <t>районный бюджет</t>
  </si>
  <si>
    <t>федеральный бюджет</t>
  </si>
  <si>
    <t>1.1.обеспечить не менее 5 субъектов малого и среднего предпринимательства помещениями, пригодными для осуществления предпринимательской деятельности</t>
  </si>
  <si>
    <t>Текущий финансовый год 2021 год</t>
  </si>
  <si>
    <t>Очередной финансовый год 2022 год</t>
  </si>
  <si>
    <t>Первый год планового периода  2023 год</t>
  </si>
  <si>
    <t>Второй год планового периода  2024 год</t>
  </si>
  <si>
    <t>Итого на 2021-2024 годы</t>
  </si>
  <si>
    <t>Оказание содействия субъектам малого и среднего предпринимательства в получении муниципальной поддержки по подпрограмме «Развитие субъектов малого и среднего  предпринимательства в  Богучанском районе» на 2021-2024 годы (предварительная экспертиза заявок и прилагаемых документов, помощь в оформлении документов)</t>
  </si>
  <si>
    <t>Поддержано не менее -2 субъектов МСП ежегодно;  создано рабочих мест не менее -4 ежегодно;
сохранено рабочих мест-  не менее 15;
привлечено инвестиций – 20000,0 тыс. рублей ежегодно</t>
  </si>
  <si>
    <t>3.3</t>
  </si>
  <si>
    <t>3.4</t>
  </si>
  <si>
    <t xml:space="preserve">Поддержано субъектов МСП – не менее 1 ежегодно;
создано рабочих мест – не менее 10;
сохранено не менее 5 рабочих мест; 
привлечено        инвестиций – не более 20000,0 тыс. рублей </t>
  </si>
  <si>
    <t>3.5</t>
  </si>
  <si>
    <t xml:space="preserve">Поддержано не менее -1 субъектов МСП ежегодно;  создано рабочих мест не менее -2 ежегодно;сохранено рабочих мест-  не менее 10;привлечено инвестиций – 2000,0 тыс. рублей ежегодно  </t>
  </si>
  <si>
    <t>Консультационная поддержка – не менее 2 субъектов МСП при оформлении заявлений по подпрограмме «Развитие субъектов малого и среднего  предпринимательства в  Богучанском районе»;</t>
  </si>
  <si>
    <t>Информационно-консультационная поддержка на бесплатной и льготной основе – более 10 субъектов МСП при проведении семинаров по вопросам ведения предпринимательской деятельности</t>
  </si>
  <si>
    <t xml:space="preserve">Поддержано   субъектов МСП – не менее 1 ежегодно;
создано рабочих мест – не менее 2 ежегодно; привлечено инвестиций  ежегодно– более 40,0 тыс.руб. </t>
  </si>
  <si>
    <t>Субсидии  субъектам малого и среднего предпринимательства на компенсацию затрат, произведенных в целях создания и (или) развития, и (или) модернизации производства товаров (работ, услуг), включая затраты на монтаж оборудования                                                                                                (Реализация мероприятий осуществлялась до 01.01.2022 года).</t>
  </si>
  <si>
    <t>Субсидии субъектам малого и среднего предпринимательства на возмещение части затрат по разработке бизнес-планов проектов, планирующих реализацию инвестиционных проектов                                                                                   ( Реализация мероприятий осуществлялась до 01.01.2022 года).</t>
  </si>
  <si>
    <t>Субсидии субъектам малого и (или) среднего предпринимательства  на компенсацию  затрат на уплату первого взноса (аванса) при заключении договоров лизинга оборудования с российскими лизинговыми организациями в целях создания и (или) развития либо модернизации производства товаров (работ, услуг).                                                                           (Реализация мероприятий осуществлялась до 01.01.2022 года.)</t>
  </si>
  <si>
    <t>Субсидирование части затрат субъектов малого и среднего предпринимательства, связанных  с созданием и (или) развитием центров времяпрепровождения детей - групп дневного  времяпрепровождения  детей дошкольного возраста                                                                                                         (Реализация мероприятий осуществлялась до 01.01.2022 года.)</t>
  </si>
  <si>
    <t>Субсидии  субъектам малого и среднего предпринимательства, в состав учредителей которых входят граждане, относящиеся к приоритетной целевой группе, а также индивидуальным предпринимателям из числа граждан, относящихся к приоритетной целевой группе                                                                   (Реализация мероприятий осуществлялась до 01.01.2022 года.)</t>
  </si>
  <si>
    <t>3.7</t>
  </si>
  <si>
    <t>3.8</t>
  </si>
  <si>
    <t xml:space="preserve">Предоставление субсидий субъектам малого и среднего предпринимательства на реализацию инвестиционных проектов в приоритетных отраслях
</t>
  </si>
  <si>
    <t xml:space="preserve">Разместить не менее 4-х публикаций в средствах  массовой информации направленных на популяризацию роли предпринимательства.
</t>
  </si>
  <si>
    <t xml:space="preserve">Предоставление субсидий субъектам малого и среднего предпринимательства и физическим лицам, применяющим специальный налоговый режим «Налог на профессиональный доход» на возмещение затрат при осуществлении предпринимательской деятельности </t>
  </si>
  <si>
    <t>2.1.Консультационная и информационная поддержка  – не менее 30 субъектов МСП ежегодно                                            2.2.Консультационная поддержка – не менее 2 субъектов МСП ежегодно; 2.3.Информационно-консультационная поддержка на бесплатной и льготной основе – более 10 субъектов МСП ежегодно, 2.4.Обеспечение доступности информационно-консультационных ресурсов. Количество посещений специализированного сайта – более 50 ежегодно,                              2.5.Разместить не менее 4-х публикаций в средствах  массовой информации, направленных на популиризацию роли предпринимательства, 2.6.Приобрести грамоты, багетные  рамки, блокноты для записей, шариковые ручки  для награждения  не менее 15 единиц ежегодно.</t>
  </si>
  <si>
    <t xml:space="preserve">Поддержано субъектов МСП – не менее 4  ежегодно;
создано рабочих мест, (включая вновь зарегистрированных индивидуальных предпринимателей) – не менее 5;
сохранено не менее 5 рабочих мест; 
привлечено        инвестиций –  3000,0 тыс. рублей </t>
  </si>
  <si>
    <t xml:space="preserve">Поддержано субъектов МСП  не менее  2 ежегодно   создано рабочих мест, (включая вновь зарегистрированных индивидуальных предпринимателей) – не менее 5;
сохранено не менее 25 рабочих мест; 
привлечено        инвестиций –  61810,0 тыс. рублей </t>
  </si>
  <si>
    <t>Задача 5.Оказание финансовой поддержки субъектов малого и среднего предпринимательства и самозанятым гражданам, с целью в  привлечении финансовых ресурсов» .</t>
  </si>
  <si>
    <t>Задача 4. оказание финансовой поддержки субъектов малого и среднего предпринимательства ( задача актуальна до 01.01.2022 года)</t>
  </si>
  <si>
    <t>Итого  по задаче 2,3</t>
  </si>
  <si>
    <t>Итого  по задаче 4,5</t>
  </si>
  <si>
    <r>
      <rPr>
        <b/>
        <sz val="16"/>
        <color rgb="FF000000"/>
        <rFont val="Times New Roman"/>
        <family val="1"/>
        <charset val="204"/>
      </rPr>
      <t>Цель подпрограммы: 1 –</t>
    </r>
    <r>
      <rPr>
        <b/>
        <sz val="16"/>
        <color indexed="8"/>
        <rFont val="Times New Roman"/>
        <family val="1"/>
        <charset val="204"/>
      </rPr>
      <t xml:space="preserve"> Содействие субъектам малого и среднего предпринимательства и самозанятым гражданам в Богучанском районе в привлечении финансовых ресурсов, обеспечение доступности образовательной и информационно-консультационной поддержки (с 01.01.2022 года).                                                                                                                                                                                                                                Цель подпрограмы 1-</t>
    </r>
    <r>
      <rPr>
        <sz val="16"/>
        <color rgb="FF000000"/>
        <rFont val="Times New Roman"/>
        <family val="1"/>
        <charset val="204"/>
      </rPr>
      <t>Создание благоприятных условий для развития малого и среднего предпринимательства, улучшения инвестиционного климата на территории Богучанского района ( актуальна  до 01.01.2022 года).</t>
    </r>
  </si>
  <si>
    <r>
      <t xml:space="preserve">Задача 2.Иформационно-консультационная поддержка     (актуальна до 01.01.2022 года);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</t>
    </r>
    <r>
      <rPr>
        <b/>
        <sz val="16"/>
        <color indexed="8"/>
        <rFont val="Times New Roman"/>
        <family val="1"/>
        <charset val="204"/>
      </rPr>
      <t xml:space="preserve">
</t>
    </r>
  </si>
  <si>
    <t xml:space="preserve">Задача 3. Повышение доступности бизнес-образования для субъектов малого и среднего предпринимательства и пропаганда предпринимательства (стимулирование граждан, в том числе молодежи, к осуществлению предпринимательской деятельности  ( с 01.01.2022 года).         </t>
  </si>
  <si>
    <t>S6610</t>
  </si>
  <si>
    <t>081</t>
  </si>
  <si>
    <t>00</t>
  </si>
  <si>
    <t>Приложение № 2 к подпрограмме "Развитие субъектов малого и среднего предпринимательства в Богучанском районе"</t>
  </si>
  <si>
    <t>3.9</t>
  </si>
  <si>
    <t xml:space="preserve">Предоставление грантовой поддержки субъектам малого и среднего предпринимательства на начало предпринимательской деятельности
</t>
  </si>
  <si>
    <t>S6680</t>
  </si>
  <si>
    <t>Поддержано субъектов МСП  не менее  2 ежегодно,   создано рабочих мест, (включая вновь зарегистрированных индивидуальных предпринимателей) – не менее 2;
сохранено не менее 2 рабочих мест</t>
  </si>
  <si>
    <t>Оказание муниципальной поддержки субъектам -в 2021 году  не менее  3 едениц, с 2022 года не менее 6 единиц ежегодно по мероприятиям подпрограммы, создано рабочих мест включая вновь зарегистрированных ИП) не менее -10 ежегодно; сохранено  рабочих мест в 2021 году 60 едениц , с 2022 года   не менее 30 едениц ежегодно; объем привлеченных внебюджетных инвестиций -64810  тыс.руб ежегодно.</t>
  </si>
  <si>
    <t xml:space="preserve">Приложение № 5   к Постановлению администрации Богучанского района от                             №           
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</si>
</sst>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"/>
    <numFmt numFmtId="165" formatCode="_-* #,##0.0_р_._-;\-* #,##0.0_р_._-;_-* &quot;-&quot;?_р_._-;_-@_-"/>
    <numFmt numFmtId="166" formatCode="0.0"/>
    <numFmt numFmtId="167" formatCode="#,##0.00_ ;\-#,##0.00\ "/>
    <numFmt numFmtId="168" formatCode="#,##0.0_ ;\-#,##0.0\ "/>
  </numFmts>
  <fonts count="17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0"/>
      <name val="Arial Cyr"/>
      <charset val="204"/>
    </font>
    <font>
      <sz val="16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3" fillId="0" borderId="0"/>
  </cellStyleXfs>
  <cellXfs count="120">
    <xf numFmtId="0" fontId="0" fillId="0" borderId="0" xfId="0"/>
    <xf numFmtId="0" fontId="2" fillId="0" borderId="0" xfId="0" applyFont="1" applyFill="1" applyBorder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right" vertical="top" wrapText="1"/>
    </xf>
    <xf numFmtId="49" fontId="10" fillId="0" borderId="1" xfId="0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right" vertical="top" wrapText="1"/>
    </xf>
    <xf numFmtId="167" fontId="7" fillId="0" borderId="1" xfId="0" applyNumberFormat="1" applyFont="1" applyFill="1" applyBorder="1" applyAlignment="1">
      <alignment horizontal="right" vertical="top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right" wrapText="1"/>
    </xf>
    <xf numFmtId="165" fontId="10" fillId="0" borderId="1" xfId="0" applyNumberFormat="1" applyFont="1" applyFill="1" applyBorder="1" applyAlignment="1">
      <alignment horizontal="right" wrapText="1"/>
    </xf>
    <xf numFmtId="165" fontId="6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horizontal="right" wrapText="1"/>
    </xf>
    <xf numFmtId="168" fontId="6" fillId="0" borderId="1" xfId="0" applyNumberFormat="1" applyFont="1" applyFill="1" applyBorder="1" applyAlignment="1">
      <alignment wrapText="1"/>
    </xf>
    <xf numFmtId="165" fontId="6" fillId="0" borderId="1" xfId="0" applyNumberFormat="1" applyFont="1" applyFill="1" applyBorder="1" applyAlignment="1">
      <alignment horizontal="left" wrapText="1"/>
    </xf>
    <xf numFmtId="165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3" fontId="7" fillId="0" borderId="1" xfId="0" applyNumberFormat="1" applyFont="1" applyFill="1" applyBorder="1" applyAlignment="1">
      <alignment horizontal="right" vertical="top" wrapText="1"/>
    </xf>
    <xf numFmtId="165" fontId="7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43" fontId="13" fillId="0" borderId="1" xfId="0" applyNumberFormat="1" applyFont="1" applyFill="1" applyBorder="1" applyAlignment="1">
      <alignment horizontal="right" vertical="top" wrapText="1"/>
    </xf>
    <xf numFmtId="165" fontId="13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center" wrapText="1"/>
    </xf>
    <xf numFmtId="43" fontId="6" fillId="0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wrapText="1"/>
    </xf>
    <xf numFmtId="43" fontId="6" fillId="0" borderId="1" xfId="0" applyNumberFormat="1" applyFont="1" applyFill="1" applyBorder="1" applyAlignment="1">
      <alignment horizontal="right" vertical="top" wrapText="1"/>
    </xf>
    <xf numFmtId="49" fontId="6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164" fontId="5" fillId="0" borderId="0" xfId="0" applyNumberFormat="1" applyFont="1" applyFill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49" fontId="7" fillId="0" borderId="0" xfId="0" applyNumberFormat="1" applyFont="1" applyFill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5" fillId="0" borderId="0" xfId="3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center" vertical="top"/>
    </xf>
    <xf numFmtId="166" fontId="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right" wrapText="1"/>
    </xf>
    <xf numFmtId="0" fontId="10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/>
    <xf numFmtId="2" fontId="6" fillId="0" borderId="1" xfId="0" applyNumberFormat="1" applyFont="1" applyFill="1" applyBorder="1" applyAlignment="1">
      <alignment horizontal="right" wrapText="1"/>
    </xf>
    <xf numFmtId="0" fontId="10" fillId="0" borderId="2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right" vertical="top" wrapText="1"/>
    </xf>
    <xf numFmtId="166" fontId="6" fillId="0" borderId="1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vertical="top" wrapText="1"/>
    </xf>
    <xf numFmtId="167" fontId="6" fillId="0" borderId="1" xfId="0" applyNumberFormat="1" applyFont="1" applyFill="1" applyBorder="1" applyAlignment="1">
      <alignment wrapText="1"/>
    </xf>
    <xf numFmtId="167" fontId="6" fillId="0" borderId="1" xfId="0" applyNumberFormat="1" applyFont="1" applyFill="1" applyBorder="1" applyAlignment="1">
      <alignment horizontal="right" wrapText="1"/>
    </xf>
    <xf numFmtId="43" fontId="7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3" xfId="2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SC_W\&#1055;&#1088;&#1086;&#1075;&#1085;&#1086;&#1079;\&#1055;&#1088;&#1086;&#1075;05_00(27.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&#1061;&#1072;&#1085;&#1086;&#1074;&#1072;\&#1043;&#1088;(27.07.00)5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50;&#1091;&#1088;&#1072;&#1085;&#1086;&#1074;/Pr(2000)Tabl/9&#1072;&#1087;&#1088;2003/V&#1094;&#1077;&#1083;2.1_2002.1.04.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&#1041;&#1072;&#1083;&#1072;&#1085;&#1089;\An(EsMon)\7.02.01\V&#1045;&#1052;_2001.5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nts4\userland\SC_W\&#1055;&#1088;&#1086;&#1075;&#1085;&#1086;&#1079;\&#1055;&#1088;&#1086;&#1075;05_00(27.06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v2) "/>
      <sheetName val="Печ"/>
      <sheetName val="2002(v1) "/>
      <sheetName val="2004(v1)  "/>
      <sheetName val="2002-03(v2) "/>
      <sheetName val="2002-03(v1)  "/>
      <sheetName val="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  <sheetName val="2002_v1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Гр5_о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O47"/>
  <sheetViews>
    <sheetView tabSelected="1" view="pageBreakPreview" topLeftCell="C1" zoomScale="70" zoomScaleNormal="75" zoomScaleSheetLayoutView="70" workbookViewId="0">
      <selection activeCell="B8" sqref="B8:M8"/>
    </sheetView>
  </sheetViews>
  <sheetFormatPr defaultColWidth="9.140625" defaultRowHeight="15.75"/>
  <cols>
    <col min="1" max="1" width="11.28515625" style="4" customWidth="1"/>
    <col min="2" max="2" width="85.140625" style="5" customWidth="1"/>
    <col min="3" max="3" width="25" style="5" customWidth="1"/>
    <col min="4" max="4" width="15.7109375" style="5" bestFit="1" customWidth="1"/>
    <col min="5" max="5" width="9.85546875" style="5" customWidth="1"/>
    <col min="6" max="6" width="8.7109375" style="5" customWidth="1"/>
    <col min="7" max="7" width="10" style="5" customWidth="1"/>
    <col min="8" max="8" width="9.5703125" style="5" customWidth="1"/>
    <col min="9" max="9" width="20.5703125" style="5" customWidth="1"/>
    <col min="10" max="10" width="23.5703125" style="5" customWidth="1"/>
    <col min="11" max="11" width="25.7109375" style="5" customWidth="1"/>
    <col min="12" max="12" width="24.140625" style="5" customWidth="1"/>
    <col min="13" max="13" width="25" style="5" customWidth="1"/>
    <col min="14" max="14" width="61.42578125" style="5" customWidth="1"/>
    <col min="15" max="15" width="10.42578125" style="5" bestFit="1" customWidth="1"/>
    <col min="16" max="16" width="16.7109375" style="5" customWidth="1"/>
    <col min="17" max="16384" width="9.140625" style="5"/>
  </cols>
  <sheetData>
    <row r="1" spans="1:15" ht="20.25">
      <c r="K1" s="75" t="s">
        <v>89</v>
      </c>
      <c r="L1" s="75"/>
      <c r="M1" s="75"/>
      <c r="N1" s="75"/>
    </row>
    <row r="2" spans="1:15" ht="15" customHeight="1">
      <c r="I2" s="89"/>
      <c r="J2" s="89"/>
      <c r="K2" s="89"/>
      <c r="L2" s="89"/>
      <c r="M2" s="89"/>
      <c r="N2" s="89"/>
    </row>
    <row r="3" spans="1:15" ht="57" customHeight="1">
      <c r="E3" s="1"/>
      <c r="F3" s="1"/>
      <c r="G3" s="1"/>
      <c r="H3" s="1"/>
      <c r="I3" s="90" t="s">
        <v>83</v>
      </c>
      <c r="J3" s="90"/>
      <c r="K3" s="90"/>
      <c r="L3" s="90"/>
      <c r="M3" s="90"/>
      <c r="N3" s="90"/>
      <c r="O3" s="1"/>
    </row>
    <row r="4" spans="1:15" ht="39" customHeight="1">
      <c r="A4" s="83" t="s">
        <v>38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20.25">
      <c r="A5" s="53"/>
      <c r="B5" s="54"/>
      <c r="C5" s="54"/>
      <c r="D5" s="54"/>
      <c r="E5" s="55"/>
      <c r="F5" s="56" t="s">
        <v>13</v>
      </c>
      <c r="G5" s="55">
        <v>2</v>
      </c>
      <c r="H5" s="55"/>
      <c r="I5" s="54"/>
      <c r="J5" s="54"/>
      <c r="K5" s="54"/>
      <c r="L5" s="54"/>
      <c r="M5" s="54"/>
      <c r="N5" s="54"/>
    </row>
    <row r="6" spans="1:15" ht="47.25" customHeight="1">
      <c r="A6" s="84" t="s">
        <v>0</v>
      </c>
      <c r="B6" s="73" t="s">
        <v>1</v>
      </c>
      <c r="C6" s="68" t="s">
        <v>2</v>
      </c>
      <c r="D6" s="71" t="s">
        <v>3</v>
      </c>
      <c r="E6" s="69"/>
      <c r="F6" s="69"/>
      <c r="G6" s="69"/>
      <c r="H6" s="69"/>
      <c r="I6" s="69"/>
      <c r="J6" s="69"/>
      <c r="K6" s="69"/>
      <c r="L6" s="69"/>
      <c r="M6" s="70"/>
      <c r="N6" s="68" t="s">
        <v>4</v>
      </c>
    </row>
    <row r="7" spans="1:15" ht="84.75" customHeight="1">
      <c r="A7" s="84"/>
      <c r="B7" s="74"/>
      <c r="C7" s="68"/>
      <c r="D7" s="61" t="s">
        <v>5</v>
      </c>
      <c r="E7" s="61" t="s">
        <v>6</v>
      </c>
      <c r="F7" s="71" t="s">
        <v>7</v>
      </c>
      <c r="G7" s="69"/>
      <c r="H7" s="70"/>
      <c r="I7" s="61" t="s">
        <v>45</v>
      </c>
      <c r="J7" s="61" t="s">
        <v>46</v>
      </c>
      <c r="K7" s="61" t="s">
        <v>47</v>
      </c>
      <c r="L7" s="61" t="s">
        <v>48</v>
      </c>
      <c r="M7" s="61" t="s">
        <v>49</v>
      </c>
      <c r="N7" s="68"/>
    </row>
    <row r="8" spans="1:15" s="3" customFormat="1" ht="97.9" customHeight="1">
      <c r="A8" s="59"/>
      <c r="B8" s="77" t="s">
        <v>77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  <c r="N8" s="61"/>
    </row>
    <row r="9" spans="1:15" s="3" customFormat="1" ht="36.75" customHeight="1">
      <c r="A9" s="59" t="s">
        <v>8</v>
      </c>
      <c r="B9" s="80" t="s">
        <v>16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  <c r="N9" s="60"/>
    </row>
    <row r="10" spans="1:15" s="3" customFormat="1" ht="160.15" customHeight="1">
      <c r="A10" s="59" t="s">
        <v>14</v>
      </c>
      <c r="B10" s="6" t="s">
        <v>17</v>
      </c>
      <c r="C10" s="60" t="s">
        <v>18</v>
      </c>
      <c r="D10" s="59"/>
      <c r="E10" s="59"/>
      <c r="F10" s="59"/>
      <c r="G10" s="59"/>
      <c r="H10" s="61"/>
      <c r="I10" s="7"/>
      <c r="J10" s="7"/>
      <c r="K10" s="7"/>
      <c r="L10" s="7"/>
      <c r="M10" s="7"/>
      <c r="N10" s="8" t="s">
        <v>19</v>
      </c>
    </row>
    <row r="11" spans="1:15" s="3" customFormat="1" ht="103.9" customHeight="1">
      <c r="A11" s="59"/>
      <c r="B11" s="9" t="s">
        <v>9</v>
      </c>
      <c r="C11" s="60"/>
      <c r="D11" s="8"/>
      <c r="E11" s="8"/>
      <c r="F11" s="59"/>
      <c r="G11" s="61"/>
      <c r="H11" s="59"/>
      <c r="I11" s="7" t="s">
        <v>33</v>
      </c>
      <c r="J11" s="7"/>
      <c r="K11" s="7"/>
      <c r="L11" s="7"/>
      <c r="M11" s="7">
        <f>SUM(M10:M10)</f>
        <v>0</v>
      </c>
      <c r="N11" s="60" t="s">
        <v>44</v>
      </c>
      <c r="O11" s="58"/>
    </row>
    <row r="12" spans="1:15" s="3" customFormat="1" ht="32.25" customHeight="1">
      <c r="A12" s="59" t="s">
        <v>10</v>
      </c>
      <c r="B12" s="80" t="s">
        <v>78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8"/>
    </row>
    <row r="13" spans="1:15" s="3" customFormat="1" ht="41.25" customHeight="1">
      <c r="A13" s="59"/>
      <c r="B13" s="72" t="s">
        <v>79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2"/>
      <c r="N13" s="8"/>
    </row>
    <row r="14" spans="1:15" s="3" customFormat="1" ht="110.45" customHeight="1">
      <c r="A14" s="59" t="s">
        <v>11</v>
      </c>
      <c r="B14" s="8" t="s">
        <v>20</v>
      </c>
      <c r="C14" s="60" t="s">
        <v>18</v>
      </c>
      <c r="D14" s="61"/>
      <c r="E14" s="59"/>
      <c r="F14" s="59"/>
      <c r="G14" s="61"/>
      <c r="H14" s="10"/>
      <c r="I14" s="11"/>
      <c r="J14" s="11"/>
      <c r="K14" s="11"/>
      <c r="L14" s="11"/>
      <c r="M14" s="7"/>
      <c r="N14" s="12" t="s">
        <v>22</v>
      </c>
    </row>
    <row r="15" spans="1:15" s="3" customFormat="1" ht="161.44999999999999" customHeight="1">
      <c r="A15" s="59" t="s">
        <v>21</v>
      </c>
      <c r="B15" s="13" t="s">
        <v>50</v>
      </c>
      <c r="C15" s="60" t="s">
        <v>18</v>
      </c>
      <c r="D15" s="61"/>
      <c r="E15" s="59"/>
      <c r="F15" s="59"/>
      <c r="G15" s="59"/>
      <c r="H15" s="10"/>
      <c r="I15" s="11"/>
      <c r="J15" s="11"/>
      <c r="K15" s="11"/>
      <c r="L15" s="11"/>
      <c r="M15" s="7"/>
      <c r="N15" s="12" t="s">
        <v>57</v>
      </c>
    </row>
    <row r="16" spans="1:15" s="3" customFormat="1" ht="110.45" customHeight="1">
      <c r="A16" s="59" t="s">
        <v>24</v>
      </c>
      <c r="B16" s="12" t="s">
        <v>23</v>
      </c>
      <c r="C16" s="60" t="s">
        <v>18</v>
      </c>
      <c r="D16" s="61"/>
      <c r="E16" s="59"/>
      <c r="F16" s="59"/>
      <c r="G16" s="59"/>
      <c r="H16" s="10"/>
      <c r="I16" s="11"/>
      <c r="J16" s="11"/>
      <c r="K16" s="11"/>
      <c r="L16" s="11"/>
      <c r="M16" s="7"/>
      <c r="N16" s="60" t="s">
        <v>58</v>
      </c>
    </row>
    <row r="17" spans="1:15" s="3" customFormat="1" ht="85.15" customHeight="1">
      <c r="A17" s="59" t="s">
        <v>26</v>
      </c>
      <c r="B17" s="12" t="s">
        <v>25</v>
      </c>
      <c r="C17" s="60" t="s">
        <v>18</v>
      </c>
      <c r="D17" s="61"/>
      <c r="E17" s="59"/>
      <c r="F17" s="59"/>
      <c r="G17" s="59"/>
      <c r="H17" s="10"/>
      <c r="I17" s="11"/>
      <c r="J17" s="11"/>
      <c r="K17" s="11"/>
      <c r="L17" s="11"/>
      <c r="M17" s="7"/>
      <c r="N17" s="60" t="s">
        <v>34</v>
      </c>
    </row>
    <row r="18" spans="1:15" s="3" customFormat="1" ht="91.15" customHeight="1">
      <c r="A18" s="59" t="s">
        <v>28</v>
      </c>
      <c r="B18" s="12" t="s">
        <v>27</v>
      </c>
      <c r="C18" s="60" t="s">
        <v>18</v>
      </c>
      <c r="D18" s="61"/>
      <c r="E18" s="59"/>
      <c r="F18" s="59"/>
      <c r="G18" s="59"/>
      <c r="H18" s="10"/>
      <c r="I18" s="14"/>
      <c r="J18" s="14"/>
      <c r="K18" s="14"/>
      <c r="L18" s="14"/>
      <c r="M18" s="15"/>
      <c r="N18" s="60" t="s">
        <v>68</v>
      </c>
    </row>
    <row r="19" spans="1:15" s="3" customFormat="1" ht="73.150000000000006" customHeight="1">
      <c r="A19" s="62" t="s">
        <v>30</v>
      </c>
      <c r="B19" s="16" t="s">
        <v>29</v>
      </c>
      <c r="C19" s="60" t="s">
        <v>18</v>
      </c>
      <c r="D19" s="17">
        <v>806</v>
      </c>
      <c r="E19" s="18" t="s">
        <v>15</v>
      </c>
      <c r="F19" s="59" t="s">
        <v>81</v>
      </c>
      <c r="G19" s="59" t="s">
        <v>82</v>
      </c>
      <c r="H19" s="19" t="s">
        <v>36</v>
      </c>
      <c r="I19" s="93">
        <v>10000</v>
      </c>
      <c r="J19" s="93">
        <v>10000</v>
      </c>
      <c r="K19" s="93">
        <v>10000</v>
      </c>
      <c r="L19" s="93">
        <v>10000</v>
      </c>
      <c r="M19" s="94">
        <f>SUM(I19:L19)</f>
        <v>40000</v>
      </c>
      <c r="N19" s="20" t="s">
        <v>35</v>
      </c>
    </row>
    <row r="20" spans="1:15" s="3" customFormat="1" ht="408.6" customHeight="1">
      <c r="A20" s="59"/>
      <c r="B20" s="9" t="s">
        <v>75</v>
      </c>
      <c r="C20" s="60"/>
      <c r="D20" s="8"/>
      <c r="E20" s="8"/>
      <c r="F20" s="59"/>
      <c r="G20" s="61"/>
      <c r="H20" s="59"/>
      <c r="I20" s="21">
        <f>SUM(I19:I19)</f>
        <v>10000</v>
      </c>
      <c r="J20" s="21">
        <f>SUM(J19:J19)</f>
        <v>10000</v>
      </c>
      <c r="K20" s="21">
        <f>SUM(K19:K19)</f>
        <v>10000</v>
      </c>
      <c r="L20" s="21">
        <f>SUM(L19:L19)</f>
        <v>10000</v>
      </c>
      <c r="M20" s="22">
        <f>I20+J20+K20+L20</f>
        <v>40000</v>
      </c>
      <c r="N20" s="60" t="s">
        <v>70</v>
      </c>
      <c r="O20" s="58"/>
    </row>
    <row r="21" spans="1:15" s="3" customFormat="1" ht="33.6" customHeight="1">
      <c r="A21" s="63" t="s">
        <v>12</v>
      </c>
      <c r="B21" s="65" t="s">
        <v>74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8"/>
    </row>
    <row r="22" spans="1:15" s="3" customFormat="1" ht="33.6" customHeight="1">
      <c r="A22" s="64"/>
      <c r="B22" s="80" t="s">
        <v>73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  <c r="N22" s="28"/>
    </row>
    <row r="23" spans="1:15" s="3" customFormat="1" ht="103.9" customHeight="1">
      <c r="A23" s="23" t="s">
        <v>31</v>
      </c>
      <c r="B23" s="24" t="s">
        <v>61</v>
      </c>
      <c r="C23" s="60"/>
      <c r="D23" s="25">
        <v>806</v>
      </c>
      <c r="E23" s="26" t="s">
        <v>15</v>
      </c>
      <c r="F23" s="57" t="s">
        <v>81</v>
      </c>
      <c r="G23" s="57" t="s">
        <v>82</v>
      </c>
      <c r="H23" s="27" t="s">
        <v>37</v>
      </c>
      <c r="I23" s="97">
        <v>30000</v>
      </c>
      <c r="J23" s="97" t="s">
        <v>33</v>
      </c>
      <c r="K23" s="97" t="s">
        <v>33</v>
      </c>
      <c r="L23" s="97" t="s">
        <v>33</v>
      </c>
      <c r="M23" s="98">
        <f t="shared" ref="M23:M29" si="0">SUM(I23:L23)</f>
        <v>30000</v>
      </c>
      <c r="N23" s="28" t="s">
        <v>59</v>
      </c>
    </row>
    <row r="24" spans="1:15" s="3" customFormat="1" ht="115.15" customHeight="1">
      <c r="A24" s="23" t="s">
        <v>52</v>
      </c>
      <c r="B24" s="99" t="s">
        <v>60</v>
      </c>
      <c r="C24" s="100"/>
      <c r="D24" s="25">
        <v>806</v>
      </c>
      <c r="E24" s="26" t="s">
        <v>15</v>
      </c>
      <c r="F24" s="57" t="s">
        <v>81</v>
      </c>
      <c r="G24" s="57" t="s">
        <v>82</v>
      </c>
      <c r="H24" s="27" t="s">
        <v>37</v>
      </c>
      <c r="I24" s="97">
        <v>200000</v>
      </c>
      <c r="J24" s="97" t="s">
        <v>33</v>
      </c>
      <c r="K24" s="97" t="s">
        <v>33</v>
      </c>
      <c r="L24" s="97" t="s">
        <v>33</v>
      </c>
      <c r="M24" s="101">
        <f t="shared" si="0"/>
        <v>200000</v>
      </c>
      <c r="N24" s="60" t="s">
        <v>51</v>
      </c>
    </row>
    <row r="25" spans="1:15" s="3" customFormat="1" ht="43.5" customHeight="1">
      <c r="A25" s="66" t="s">
        <v>53</v>
      </c>
      <c r="B25" s="102" t="s">
        <v>62</v>
      </c>
      <c r="C25" s="88"/>
      <c r="D25" s="29">
        <v>806</v>
      </c>
      <c r="E25" s="30" t="s">
        <v>15</v>
      </c>
      <c r="F25" s="57" t="s">
        <v>81</v>
      </c>
      <c r="G25" s="57" t="s">
        <v>82</v>
      </c>
      <c r="H25" s="31" t="s">
        <v>37</v>
      </c>
      <c r="I25" s="32">
        <v>400000</v>
      </c>
      <c r="J25" s="97" t="s">
        <v>33</v>
      </c>
      <c r="K25" s="97" t="s">
        <v>33</v>
      </c>
      <c r="L25" s="97" t="s">
        <v>33</v>
      </c>
      <c r="M25" s="101">
        <f t="shared" si="0"/>
        <v>400000</v>
      </c>
      <c r="N25" s="86" t="s">
        <v>51</v>
      </c>
    </row>
    <row r="26" spans="1:15" s="3" customFormat="1" ht="63" customHeight="1">
      <c r="A26" s="103"/>
      <c r="B26" s="104"/>
      <c r="C26" s="105"/>
      <c r="D26" s="29">
        <v>806</v>
      </c>
      <c r="E26" s="30" t="s">
        <v>15</v>
      </c>
      <c r="F26" s="57" t="s">
        <v>81</v>
      </c>
      <c r="G26" s="57" t="s">
        <v>82</v>
      </c>
      <c r="H26" s="31" t="s">
        <v>37</v>
      </c>
      <c r="I26" s="33">
        <v>0</v>
      </c>
      <c r="J26" s="106" t="s">
        <v>33</v>
      </c>
      <c r="K26" s="106" t="s">
        <v>33</v>
      </c>
      <c r="L26" s="106" t="s">
        <v>33</v>
      </c>
      <c r="M26" s="101">
        <f t="shared" si="0"/>
        <v>0</v>
      </c>
      <c r="N26" s="87"/>
    </row>
    <row r="27" spans="1:15" s="3" customFormat="1" ht="150.75" customHeight="1">
      <c r="A27" s="62" t="s">
        <v>55</v>
      </c>
      <c r="B27" s="99" t="s">
        <v>63</v>
      </c>
      <c r="C27" s="107"/>
      <c r="D27" s="25">
        <v>806</v>
      </c>
      <c r="E27" s="26" t="s">
        <v>15</v>
      </c>
      <c r="F27" s="57" t="s">
        <v>81</v>
      </c>
      <c r="G27" s="57" t="s">
        <v>82</v>
      </c>
      <c r="H27" s="27" t="s">
        <v>37</v>
      </c>
      <c r="I27" s="34">
        <v>60000</v>
      </c>
      <c r="J27" s="106" t="s">
        <v>33</v>
      </c>
      <c r="K27" s="106" t="s">
        <v>33</v>
      </c>
      <c r="L27" s="106" t="s">
        <v>33</v>
      </c>
      <c r="M27" s="101">
        <f t="shared" si="0"/>
        <v>60000</v>
      </c>
      <c r="N27" s="28" t="s">
        <v>54</v>
      </c>
    </row>
    <row r="28" spans="1:15" s="3" customFormat="1" ht="136.9" customHeight="1">
      <c r="A28" s="23" t="s">
        <v>39</v>
      </c>
      <c r="B28" s="108" t="s">
        <v>64</v>
      </c>
      <c r="C28" s="109"/>
      <c r="D28" s="25">
        <v>806</v>
      </c>
      <c r="E28" s="26" t="s">
        <v>15</v>
      </c>
      <c r="F28" s="57" t="s">
        <v>81</v>
      </c>
      <c r="G28" s="57" t="s">
        <v>82</v>
      </c>
      <c r="H28" s="27" t="s">
        <v>37</v>
      </c>
      <c r="I28" s="34">
        <v>60000</v>
      </c>
      <c r="J28" s="106" t="s">
        <v>33</v>
      </c>
      <c r="K28" s="106" t="s">
        <v>33</v>
      </c>
      <c r="L28" s="106" t="s">
        <v>33</v>
      </c>
      <c r="M28" s="101">
        <f t="shared" si="0"/>
        <v>60000</v>
      </c>
      <c r="N28" s="8" t="s">
        <v>56</v>
      </c>
    </row>
    <row r="29" spans="1:15" s="3" customFormat="1" ht="89.45" customHeight="1">
      <c r="A29" s="66" t="s">
        <v>65</v>
      </c>
      <c r="B29" s="110" t="s">
        <v>69</v>
      </c>
      <c r="C29" s="111" t="s">
        <v>18</v>
      </c>
      <c r="D29" s="25">
        <v>806</v>
      </c>
      <c r="E29" s="26" t="s">
        <v>15</v>
      </c>
      <c r="F29" s="57" t="s">
        <v>81</v>
      </c>
      <c r="G29" s="57" t="s">
        <v>82</v>
      </c>
      <c r="H29" s="27" t="s">
        <v>37</v>
      </c>
      <c r="I29" s="34"/>
      <c r="J29" s="35">
        <v>96158</v>
      </c>
      <c r="K29" s="36">
        <v>96158</v>
      </c>
      <c r="L29" s="36">
        <v>96158</v>
      </c>
      <c r="M29" s="112">
        <f t="shared" si="0"/>
        <v>288474</v>
      </c>
      <c r="N29" s="67" t="s">
        <v>71</v>
      </c>
    </row>
    <row r="30" spans="1:15" s="3" customFormat="1" ht="89.45" customHeight="1">
      <c r="A30" s="113"/>
      <c r="B30" s="114"/>
      <c r="C30" s="115"/>
      <c r="D30" s="25">
        <v>806</v>
      </c>
      <c r="E30" s="26" t="s">
        <v>15</v>
      </c>
      <c r="F30" s="57" t="s">
        <v>81</v>
      </c>
      <c r="G30" s="57" t="s">
        <v>82</v>
      </c>
      <c r="H30" s="27" t="s">
        <v>37</v>
      </c>
      <c r="I30" s="33">
        <v>0</v>
      </c>
      <c r="J30" s="37">
        <v>1827000</v>
      </c>
      <c r="K30" s="36">
        <v>1827000</v>
      </c>
      <c r="L30" s="36">
        <v>1827000</v>
      </c>
      <c r="M30" s="112">
        <f t="shared" ref="M30:M32" si="1">SUM(I30:L30)</f>
        <v>5481000</v>
      </c>
      <c r="N30" s="114"/>
    </row>
    <row r="31" spans="1:15" s="3" customFormat="1" ht="74.45" customHeight="1">
      <c r="A31" s="66" t="s">
        <v>66</v>
      </c>
      <c r="B31" s="110" t="s">
        <v>67</v>
      </c>
      <c r="C31" s="111" t="s">
        <v>18</v>
      </c>
      <c r="D31" s="25">
        <v>806</v>
      </c>
      <c r="E31" s="26" t="s">
        <v>15</v>
      </c>
      <c r="F31" s="57" t="s">
        <v>81</v>
      </c>
      <c r="G31" s="57" t="s">
        <v>82</v>
      </c>
      <c r="H31" s="27" t="s">
        <v>80</v>
      </c>
      <c r="I31" s="34"/>
      <c r="J31" s="35">
        <v>11180757.5</v>
      </c>
      <c r="K31" s="106" t="s">
        <v>33</v>
      </c>
      <c r="L31" s="106" t="s">
        <v>33</v>
      </c>
      <c r="M31" s="112">
        <f t="shared" si="1"/>
        <v>11180757.5</v>
      </c>
      <c r="N31" s="67" t="s">
        <v>72</v>
      </c>
    </row>
    <row r="32" spans="1:15" s="3" customFormat="1" ht="97.15" customHeight="1">
      <c r="A32" s="113"/>
      <c r="B32" s="114"/>
      <c r="C32" s="115"/>
      <c r="D32" s="25">
        <v>806</v>
      </c>
      <c r="E32" s="26" t="s">
        <v>15</v>
      </c>
      <c r="F32" s="57" t="s">
        <v>81</v>
      </c>
      <c r="G32" s="57" t="s">
        <v>82</v>
      </c>
      <c r="H32" s="27" t="s">
        <v>80</v>
      </c>
      <c r="I32" s="34"/>
      <c r="J32" s="34">
        <v>653842</v>
      </c>
      <c r="K32" s="34">
        <v>653842</v>
      </c>
      <c r="L32" s="34">
        <v>653842</v>
      </c>
      <c r="M32" s="112">
        <f t="shared" si="1"/>
        <v>1961526</v>
      </c>
      <c r="N32" s="114"/>
    </row>
    <row r="33" spans="1:15" s="3" customFormat="1" ht="74.45" customHeight="1">
      <c r="A33" s="66" t="s">
        <v>84</v>
      </c>
      <c r="B33" s="110" t="s">
        <v>85</v>
      </c>
      <c r="C33" s="111" t="s">
        <v>18</v>
      </c>
      <c r="D33" s="25">
        <v>806</v>
      </c>
      <c r="E33" s="26" t="s">
        <v>15</v>
      </c>
      <c r="F33" s="57" t="s">
        <v>81</v>
      </c>
      <c r="G33" s="57" t="s">
        <v>82</v>
      </c>
      <c r="H33" s="27" t="s">
        <v>86</v>
      </c>
      <c r="I33" s="34"/>
      <c r="J33" s="116">
        <v>374480.09</v>
      </c>
      <c r="K33" s="106" t="s">
        <v>33</v>
      </c>
      <c r="L33" s="106" t="s">
        <v>33</v>
      </c>
      <c r="M33" s="112">
        <f t="shared" ref="M33:M34" si="2">SUM(I33:L33)</f>
        <v>374480.09</v>
      </c>
      <c r="N33" s="67" t="s">
        <v>87</v>
      </c>
    </row>
    <row r="34" spans="1:15" s="3" customFormat="1" ht="97.15" customHeight="1">
      <c r="A34" s="113"/>
      <c r="B34" s="114"/>
      <c r="C34" s="115"/>
      <c r="D34" s="25">
        <v>806</v>
      </c>
      <c r="E34" s="26" t="s">
        <v>15</v>
      </c>
      <c r="F34" s="57" t="s">
        <v>81</v>
      </c>
      <c r="G34" s="57" t="s">
        <v>82</v>
      </c>
      <c r="H34" s="27" t="s">
        <v>86</v>
      </c>
      <c r="I34" s="34"/>
      <c r="J34" s="117">
        <v>19709.48</v>
      </c>
      <c r="K34" s="106" t="s">
        <v>33</v>
      </c>
      <c r="L34" s="106" t="s">
        <v>33</v>
      </c>
      <c r="M34" s="112">
        <f t="shared" si="2"/>
        <v>19709.48</v>
      </c>
      <c r="N34" s="114"/>
    </row>
    <row r="35" spans="1:15" s="3" customFormat="1" ht="227.25" customHeight="1">
      <c r="A35" s="62"/>
      <c r="B35" s="9" t="s">
        <v>76</v>
      </c>
      <c r="C35" s="38"/>
      <c r="D35" s="39"/>
      <c r="E35" s="39"/>
      <c r="F35" s="40"/>
      <c r="G35" s="39"/>
      <c r="H35" s="39"/>
      <c r="I35" s="41">
        <f>SUM(I23:I28)</f>
        <v>750000</v>
      </c>
      <c r="J35" s="118">
        <f>J29+J30+J32+J31+J33+J34</f>
        <v>14151947.07</v>
      </c>
      <c r="K35" s="42">
        <f>K29+K30+K32</f>
        <v>2577000</v>
      </c>
      <c r="L35" s="42">
        <f>L29+L30+L32</f>
        <v>2577000</v>
      </c>
      <c r="M35" s="41">
        <f>I35+J35+K35+L35</f>
        <v>20055947.07</v>
      </c>
      <c r="N35" s="8" t="s">
        <v>88</v>
      </c>
    </row>
    <row r="36" spans="1:15" s="3" customFormat="1" ht="33.75" customHeight="1">
      <c r="A36" s="59"/>
      <c r="B36" s="9" t="s">
        <v>32</v>
      </c>
      <c r="C36" s="8"/>
      <c r="D36" s="8"/>
      <c r="E36" s="8"/>
      <c r="F36" s="59"/>
      <c r="G36" s="61"/>
      <c r="H36" s="61"/>
      <c r="I36" s="41">
        <f>SUM(I20,I35)</f>
        <v>760000</v>
      </c>
      <c r="J36" s="41">
        <f>J35+I20</f>
        <v>14161947.07</v>
      </c>
      <c r="K36" s="21">
        <f>K35+J20</f>
        <v>2587000</v>
      </c>
      <c r="L36" s="21">
        <f>L35+L20</f>
        <v>2587000</v>
      </c>
      <c r="M36" s="43">
        <f>I36+J36+K36+L36</f>
        <v>20095947.07</v>
      </c>
      <c r="N36" s="119"/>
      <c r="O36" s="58"/>
    </row>
    <row r="37" spans="1:15" s="3" customFormat="1" ht="20.25">
      <c r="A37" s="59"/>
      <c r="B37" s="8" t="s">
        <v>40</v>
      </c>
      <c r="C37" s="8"/>
      <c r="D37" s="8"/>
      <c r="E37" s="8"/>
      <c r="F37" s="59"/>
      <c r="G37" s="61"/>
      <c r="H37" s="61"/>
      <c r="I37" s="44"/>
      <c r="J37" s="45"/>
      <c r="K37" s="45"/>
      <c r="L37" s="45"/>
      <c r="M37" s="46"/>
      <c r="N37" s="119"/>
    </row>
    <row r="38" spans="1:15" s="3" customFormat="1" ht="21.75" customHeight="1">
      <c r="A38" s="59"/>
      <c r="B38" s="9" t="s">
        <v>41</v>
      </c>
      <c r="C38" s="60"/>
      <c r="D38" s="25"/>
      <c r="E38" s="26"/>
      <c r="F38" s="26"/>
      <c r="G38" s="26"/>
      <c r="H38" s="26"/>
      <c r="I38" s="41">
        <v>0</v>
      </c>
      <c r="J38" s="41">
        <f>1827000+J31+J33</f>
        <v>13382237.59</v>
      </c>
      <c r="K38" s="41">
        <f>1827000</f>
        <v>1827000</v>
      </c>
      <c r="L38" s="41">
        <f>1827000</f>
        <v>1827000</v>
      </c>
      <c r="M38" s="22">
        <f>SUM(I38:L38)</f>
        <v>17036237.59</v>
      </c>
      <c r="N38" s="119"/>
      <c r="O38" s="58"/>
    </row>
    <row r="39" spans="1:15" s="3" customFormat="1" ht="35.25" customHeight="1">
      <c r="A39" s="59"/>
      <c r="B39" s="9" t="s">
        <v>42</v>
      </c>
      <c r="C39" s="60"/>
      <c r="D39" s="25"/>
      <c r="E39" s="26"/>
      <c r="F39" s="26"/>
      <c r="G39" s="26"/>
      <c r="H39" s="26"/>
      <c r="I39" s="47">
        <v>760000</v>
      </c>
      <c r="J39" s="47">
        <f>760000+J34</f>
        <v>779709.48</v>
      </c>
      <c r="K39" s="47">
        <v>760000</v>
      </c>
      <c r="L39" s="47">
        <v>760000</v>
      </c>
      <c r="M39" s="47">
        <f>I39+J39+K39+L39</f>
        <v>3059709.48</v>
      </c>
      <c r="N39" s="119"/>
      <c r="O39" s="58"/>
    </row>
    <row r="40" spans="1:15" s="3" customFormat="1" ht="30.75" customHeight="1">
      <c r="A40" s="59"/>
      <c r="B40" s="9" t="s">
        <v>43</v>
      </c>
      <c r="C40" s="60"/>
      <c r="D40" s="25"/>
      <c r="E40" s="26"/>
      <c r="F40" s="26"/>
      <c r="G40" s="26"/>
      <c r="H40" s="26"/>
      <c r="I40" s="48" t="s">
        <v>33</v>
      </c>
      <c r="J40" s="36" t="s">
        <v>33</v>
      </c>
      <c r="K40" s="36" t="s">
        <v>33</v>
      </c>
      <c r="L40" s="36" t="s">
        <v>33</v>
      </c>
      <c r="M40" s="49" t="s">
        <v>33</v>
      </c>
      <c r="N40" s="119"/>
      <c r="O40" s="58"/>
    </row>
    <row r="41" spans="1:15" s="3" customFormat="1" ht="25.5" customHeight="1">
      <c r="A41" s="59"/>
      <c r="B41" s="8"/>
      <c r="C41" s="8"/>
      <c r="D41" s="29"/>
      <c r="E41" s="50"/>
      <c r="F41" s="50"/>
      <c r="G41" s="50"/>
      <c r="H41" s="51"/>
      <c r="I41" s="52"/>
      <c r="J41" s="7"/>
      <c r="K41" s="7"/>
      <c r="L41" s="7"/>
      <c r="M41" s="49"/>
      <c r="N41" s="119"/>
      <c r="O41" s="58"/>
    </row>
    <row r="42" spans="1:15" ht="20.25">
      <c r="A42" s="59"/>
      <c r="B42" s="8"/>
      <c r="C42" s="8"/>
      <c r="D42" s="8"/>
      <c r="E42" s="8"/>
      <c r="F42" s="8"/>
      <c r="G42" s="8"/>
      <c r="H42" s="8"/>
      <c r="I42" s="48"/>
      <c r="J42" s="36"/>
      <c r="K42" s="36"/>
      <c r="L42" s="36"/>
      <c r="M42" s="36"/>
      <c r="N42" s="119"/>
    </row>
    <row r="43" spans="1:15" ht="2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5" s="3" customFormat="1" ht="35.25" customHeight="1">
      <c r="A44" s="85"/>
      <c r="B44" s="85"/>
      <c r="C44" s="85"/>
      <c r="D44" s="85"/>
      <c r="E44" s="85"/>
      <c r="F44" s="85"/>
      <c r="G44" s="85"/>
      <c r="H44" s="85"/>
      <c r="I44" s="76"/>
      <c r="J44" s="76"/>
      <c r="K44" s="76"/>
      <c r="L44" s="76"/>
      <c r="M44" s="76"/>
      <c r="N44" s="76"/>
    </row>
    <row r="46" spans="1:15">
      <c r="I46" s="2"/>
      <c r="J46" s="2"/>
      <c r="K46" s="2"/>
      <c r="L46" s="2"/>
      <c r="M46" s="2"/>
    </row>
    <row r="47" spans="1:15">
      <c r="I47" s="2"/>
      <c r="J47" s="2"/>
      <c r="K47" s="2"/>
      <c r="L47" s="2"/>
      <c r="M47" s="2"/>
      <c r="O47" s="2"/>
    </row>
  </sheetData>
  <mergeCells count="36">
    <mergeCell ref="K1:N1"/>
    <mergeCell ref="I44:N44"/>
    <mergeCell ref="I3:N3"/>
    <mergeCell ref="B8:M8"/>
    <mergeCell ref="B9:M9"/>
    <mergeCell ref="B12:M12"/>
    <mergeCell ref="A4:N4"/>
    <mergeCell ref="A6:A7"/>
    <mergeCell ref="A44:H44"/>
    <mergeCell ref="N25:N26"/>
    <mergeCell ref="B22:M22"/>
    <mergeCell ref="B25:B26"/>
    <mergeCell ref="C25:C26"/>
    <mergeCell ref="A25:A26"/>
    <mergeCell ref="A29:A30"/>
    <mergeCell ref="N29:N30"/>
    <mergeCell ref="I2:N2"/>
    <mergeCell ref="N6:N7"/>
    <mergeCell ref="I6:M6"/>
    <mergeCell ref="F7:H7"/>
    <mergeCell ref="B13:M13"/>
    <mergeCell ref="B6:B7"/>
    <mergeCell ref="C6:C7"/>
    <mergeCell ref="D6:H6"/>
    <mergeCell ref="A33:A34"/>
    <mergeCell ref="B33:B34"/>
    <mergeCell ref="C33:C34"/>
    <mergeCell ref="N33:N34"/>
    <mergeCell ref="A21:A22"/>
    <mergeCell ref="B21:M21"/>
    <mergeCell ref="C29:C30"/>
    <mergeCell ref="C31:C32"/>
    <mergeCell ref="A31:A32"/>
    <mergeCell ref="B29:B30"/>
    <mergeCell ref="B31:B32"/>
    <mergeCell ref="N31:N32"/>
  </mergeCells>
  <phoneticPr fontId="0" type="noConversion"/>
  <pageMargins left="0.19685039370078741" right="0" top="0.43307086614173229" bottom="0.55118110236220474" header="0.39370078740157483" footer="0.31496062992125984"/>
  <pageSetup paperSize="9" scale="40" fitToHeight="17" orientation="landscape" r:id="rId1"/>
  <headerFooter alignWithMargins="0"/>
  <rowBreaks count="1" manualBreakCount="1">
    <brk id="4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ПП1</vt:lpstr>
      <vt:lpstr>ПП1!Заголовки_для_печати</vt:lpstr>
      <vt:lpstr>ПП1!Область_печати</vt:lpstr>
    </vt:vector>
  </TitlesOfParts>
  <Company>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Александровна Юрьева</dc:creator>
  <cp:lastModifiedBy>Admin</cp:lastModifiedBy>
  <cp:lastPrinted>2022-06-02T07:58:26Z</cp:lastPrinted>
  <dcterms:created xsi:type="dcterms:W3CDTF">2013-07-29T03:10:57Z</dcterms:created>
  <dcterms:modified xsi:type="dcterms:W3CDTF">2022-10-06T08:54:59Z</dcterms:modified>
</cp:coreProperties>
</file>