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сбал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сбал!$A$1:$D$24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23" i="1"/>
  <c r="B22"/>
  <c r="B18"/>
  <c r="B15"/>
  <c r="B14"/>
  <c r="B13"/>
  <c r="B11"/>
  <c r="B10"/>
  <c r="B8"/>
  <c r="E7"/>
  <c r="E6"/>
  <c r="D6"/>
  <c r="E8" s="1"/>
  <c r="C6"/>
  <c r="B6"/>
  <c r="A3"/>
  <c r="A2"/>
  <c r="A1"/>
</calcChain>
</file>

<file path=xl/sharedStrings.xml><?xml version="1.0" encoding="utf-8"?>
<sst xmlns="http://schemas.openxmlformats.org/spreadsheetml/2006/main" count="25" uniqueCount="25">
  <si>
    <t>(в рублях)</t>
  </si>
  <si>
    <t>Наименование</t>
  </si>
  <si>
    <t>2023 год</t>
  </si>
  <si>
    <t>2024 год</t>
  </si>
  <si>
    <t>2025 год</t>
  </si>
  <si>
    <t>откл</t>
  </si>
  <si>
    <t>ВСЕГО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</si>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</sst>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[Red]\-#,##0.00\ "/>
    <numFmt numFmtId="166" formatCode="#,##0.00_ ;\-#,##0.00\ "/>
    <numFmt numFmtId="167" formatCode="_-* #,##0_р_._-;\-* #,##0_р_._-;_-* &quot;-&quot;_р_._-;_-@_-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3" applyNumberFormat="0" applyAlignment="0" applyProtection="0"/>
    <xf numFmtId="0" fontId="15" fillId="27" borderId="4" applyNumberFormat="0" applyAlignment="0" applyProtection="0"/>
    <xf numFmtId="0" fontId="16" fillId="27" borderId="3" applyNumberFormat="0" applyAlignment="0" applyProtection="0"/>
    <xf numFmtId="0" fontId="17" fillId="0" borderId="1" applyNumberFormat="0" applyFill="0" applyAlignment="0" applyProtection="0"/>
    <xf numFmtId="0" fontId="18" fillId="0" borderId="10" applyNumberFormat="0" applyFill="0" applyAlignment="0" applyProtection="0"/>
    <xf numFmtId="0" fontId="19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24" fillId="31" borderId="7" applyNumberFormat="0" applyFont="0" applyAlignment="0" applyProtection="0"/>
    <xf numFmtId="0" fontId="29" fillId="0" borderId="5" applyNumberFormat="0" applyFill="0" applyAlignment="0" applyProtection="0"/>
    <xf numFmtId="0" fontId="30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32" borderId="0" applyNumberFormat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right" wrapText="1"/>
    </xf>
    <xf numFmtId="164" fontId="2" fillId="0" borderId="0" xfId="1" applyFont="1"/>
    <xf numFmtId="0" fontId="2" fillId="0" borderId="0" xfId="0" applyFont="1"/>
    <xf numFmtId="0" fontId="3" fillId="0" borderId="0" xfId="0" applyFont="1" applyBorder="1" applyAlignment="1">
      <alignment horizontal="center" wrapText="1"/>
    </xf>
    <xf numFmtId="0" fontId="4" fillId="0" borderId="0" xfId="0" applyFont="1"/>
    <xf numFmtId="49" fontId="2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5" fillId="0" borderId="9" xfId="0" applyNumberFormat="1" applyFont="1" applyBorder="1" applyAlignment="1">
      <alignment horizontal="center" vertical="center" wrapText="1"/>
    </xf>
    <xf numFmtId="0" fontId="2" fillId="0" borderId="0" xfId="1" applyNumberFormat="1" applyFont="1"/>
    <xf numFmtId="49" fontId="5" fillId="0" borderId="9" xfId="0" applyNumberFormat="1" applyFont="1" applyBorder="1" applyAlignment="1">
      <alignment horizontal="center" vertical="center"/>
    </xf>
    <xf numFmtId="165" fontId="6" fillId="0" borderId="9" xfId="2" applyNumberFormat="1" applyFont="1" applyBorder="1" applyAlignment="1">
      <alignment horizontal="right" vertical="center"/>
    </xf>
    <xf numFmtId="2" fontId="7" fillId="0" borderId="0" xfId="1" applyNumberFormat="1" applyFont="1"/>
    <xf numFmtId="0" fontId="9" fillId="0" borderId="9" xfId="3" applyFont="1" applyFill="1" applyBorder="1" applyAlignment="1">
      <alignment horizontal="left" wrapText="1"/>
    </xf>
    <xf numFmtId="165" fontId="9" fillId="0" borderId="9" xfId="4" applyNumberFormat="1" applyFont="1" applyFill="1" applyBorder="1"/>
    <xf numFmtId="164" fontId="9" fillId="0" borderId="9" xfId="1" applyFont="1" applyFill="1" applyBorder="1" applyAlignment="1">
      <alignment horizontal="right"/>
    </xf>
    <xf numFmtId="0" fontId="10" fillId="0" borderId="9" xfId="3" applyFont="1" applyFill="1" applyBorder="1" applyAlignment="1">
      <alignment horizontal="left" wrapText="1"/>
    </xf>
    <xf numFmtId="0" fontId="5" fillId="0" borderId="9" xfId="5" applyFont="1" applyFill="1" applyBorder="1" applyAlignment="1">
      <alignment horizontal="left" wrapText="1"/>
    </xf>
    <xf numFmtId="166" fontId="11" fillId="0" borderId="0" xfId="1" applyNumberFormat="1" applyFont="1"/>
  </cellXfs>
  <cellStyles count="64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1" xfId="5"/>
    <cellStyle name="Обычный 12" xfId="4"/>
    <cellStyle name="Обычный 2" xfId="42"/>
    <cellStyle name="Обычный 22" xfId="43"/>
    <cellStyle name="Обычный 23" xfId="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" xfId="1" builtinId="3"/>
    <cellStyle name="Финансовый 2" xfId="61"/>
    <cellStyle name="Финансовый 3" xfId="62"/>
    <cellStyle name="Финансовый 3 2" xfId="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1,08,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7415945</v>
          </cell>
          <cell r="G8" t="str">
            <v/>
          </cell>
        </row>
        <row r="9">
          <cell r="E9" t="str">
            <v/>
          </cell>
          <cell r="F9">
            <v>7415945</v>
          </cell>
          <cell r="G9" t="str">
            <v>0100</v>
          </cell>
        </row>
        <row r="10">
          <cell r="E10" t="str">
            <v/>
          </cell>
          <cell r="F10">
            <v>7415945</v>
          </cell>
          <cell r="G10" t="str">
            <v>0103</v>
          </cell>
        </row>
        <row r="11">
          <cell r="E11" t="str">
            <v/>
          </cell>
          <cell r="F11">
            <v>7415945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3689737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3577137</v>
          </cell>
          <cell r="G37" t="str">
            <v>01038030060000</v>
          </cell>
        </row>
        <row r="38">
          <cell r="E38" t="str">
            <v>100</v>
          </cell>
          <cell r="F38">
            <v>3577137</v>
          </cell>
          <cell r="G38" t="str">
            <v>01038030060000100</v>
          </cell>
        </row>
        <row r="39">
          <cell r="E39" t="str">
            <v>120</v>
          </cell>
          <cell r="F39">
            <v>3577137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883880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325837447.97000003</v>
          </cell>
          <cell r="G1659" t="str">
            <v/>
          </cell>
        </row>
        <row r="1660">
          <cell r="E1660" t="str">
            <v/>
          </cell>
          <cell r="F1660">
            <v>117309264.63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93702687.670000002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93372387.670000002</v>
          </cell>
          <cell r="G1738" t="str">
            <v>01139000000000</v>
          </cell>
        </row>
        <row r="1739">
          <cell r="E1739" t="str">
            <v/>
          </cell>
          <cell r="F1739">
            <v>93372387.670000002</v>
          </cell>
          <cell r="G1739" t="str">
            <v>01139090000000</v>
          </cell>
        </row>
        <row r="1740">
          <cell r="E1740" t="str">
            <v/>
          </cell>
          <cell r="F1740">
            <v>93372387.670000002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93372387.670000002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93272387.670000002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5422310</v>
          </cell>
          <cell r="G1766" t="str">
            <v>0500</v>
          </cell>
        </row>
        <row r="1767">
          <cell r="E1767" t="str">
            <v/>
          </cell>
          <cell r="F1767">
            <v>5422310</v>
          </cell>
          <cell r="G1767" t="str">
            <v>0503</v>
          </cell>
        </row>
        <row r="1768">
          <cell r="E1768" t="str">
            <v/>
          </cell>
          <cell r="F1768">
            <v>5422310</v>
          </cell>
          <cell r="G1768" t="str">
            <v>05031100000000</v>
          </cell>
        </row>
        <row r="1769">
          <cell r="E1769" t="str">
            <v/>
          </cell>
          <cell r="F1769">
            <v>5422310</v>
          </cell>
          <cell r="G1769" t="str">
            <v>05031110000000</v>
          </cell>
        </row>
        <row r="1770">
          <cell r="E1770" t="str">
            <v/>
          </cell>
          <cell r="F1770">
            <v>437000</v>
          </cell>
          <cell r="G1770" t="str">
            <v>050311100L2990</v>
          </cell>
        </row>
        <row r="1771">
          <cell r="E1771" t="str">
            <v>500</v>
          </cell>
          <cell r="F1771">
            <v>437000</v>
          </cell>
          <cell r="G1771" t="str">
            <v>050311100L2990500</v>
          </cell>
        </row>
        <row r="1772">
          <cell r="E1772" t="str">
            <v>540</v>
          </cell>
          <cell r="F1772">
            <v>437000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169051813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61631613</v>
          </cell>
        </row>
        <row r="1820">
          <cell r="E1820" t="str">
            <v/>
          </cell>
          <cell r="F1820">
            <v>61631613</v>
          </cell>
        </row>
        <row r="1821">
          <cell r="E1821" t="str">
            <v/>
          </cell>
          <cell r="F1821">
            <v>61631613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44186350</v>
          </cell>
        </row>
        <row r="1829">
          <cell r="E1829" t="str">
            <v>500</v>
          </cell>
          <cell r="F1829">
            <v>44186350</v>
          </cell>
        </row>
        <row r="1830">
          <cell r="E1830" t="str">
            <v>540</v>
          </cell>
          <cell r="F1830">
            <v>44186350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  <cell r="C41">
            <v>9</v>
          </cell>
        </row>
        <row r="42">
          <cell r="B42">
            <v>26</v>
          </cell>
        </row>
        <row r="43">
          <cell r="B43">
            <v>28</v>
          </cell>
          <cell r="C43">
            <v>10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zoomScaleNormal="100" workbookViewId="0">
      <selection activeCell="B30" sqref="B30"/>
    </sheetView>
  </sheetViews>
  <sheetFormatPr defaultRowHeight="12.75"/>
  <cols>
    <col min="1" max="1" width="43" customWidth="1"/>
    <col min="2" max="2" width="15.7109375" customWidth="1"/>
    <col min="3" max="3" width="16.140625" customWidth="1"/>
    <col min="4" max="4" width="16.85546875" customWidth="1"/>
    <col min="5" max="5" width="13.140625" hidden="1" customWidth="1"/>
    <col min="6" max="6" width="0" hidden="1" customWidth="1"/>
  </cols>
  <sheetData>
    <row r="1" spans="1:6" ht="51" customHeight="1">
      <c r="A1" s="1" t="str">
        <f>"Приложение №"&amp;Н2сбал&amp;" к решению
Богучанского районного Совета депутатов
от "&amp;Р2дата&amp;" года №"&amp;Р2номер</f>
        <v>Приложение №7 к решению
Богучанского районного Совета депутатов
от  года №</v>
      </c>
      <c r="B1" s="1"/>
      <c r="C1" s="1"/>
      <c r="D1" s="1"/>
      <c r="E1" s="2"/>
    </row>
    <row r="2" spans="1:6" ht="46.5" customHeight="1">
      <c r="A2" s="1" t="str">
        <f>"Приложение "&amp;Н1сбал&amp;" к решению
Богучанского районного Совета депутатов
от "&amp;Р1дата&amp;" года №"&amp;Р1номер</f>
        <v>Приложение 16 к решению
Богучанского районного Совета депутатов
от 27.12.2022 года №35/1-269</v>
      </c>
      <c r="B2" s="1"/>
      <c r="C2" s="1"/>
      <c r="D2" s="1"/>
      <c r="E2" s="2"/>
      <c r="F2" s="3"/>
    </row>
    <row r="3" spans="1:6" ht="88.5" customHeight="1">
      <c r="A3" s="4" t="str">
        <f>"Иные межбюджетные трансферты бюджетам поселений  Богучанского района из районного бюджета на поддержку мер по обеспечению сбалансированности бюджетов поселений Богучанского района на  "&amp;год&amp;" год и плановый период "&amp;ПлПер&amp;" годов"</f>
        <v>Иные межбюджетные трансферты бюджетам поселений  Богучанского района из районного бюджета на поддержку мер по обеспечению сбалансированности бюджетов поселений Богучанского района на  2023 год и плановый период 2024-2025 годов</v>
      </c>
      <c r="B3" s="4"/>
      <c r="C3" s="4"/>
      <c r="D3" s="4"/>
      <c r="E3" s="2"/>
      <c r="F3" s="3"/>
    </row>
    <row r="4" spans="1:6">
      <c r="A4" s="5"/>
      <c r="B4" s="6"/>
      <c r="C4" s="6"/>
      <c r="D4" s="7" t="s">
        <v>0</v>
      </c>
      <c r="E4" s="2"/>
      <c r="F4" s="3"/>
    </row>
    <row r="5" spans="1:6" ht="14.25">
      <c r="A5" s="8" t="s">
        <v>1</v>
      </c>
      <c r="B5" s="8" t="s">
        <v>2</v>
      </c>
      <c r="C5" s="8" t="s">
        <v>3</v>
      </c>
      <c r="D5" s="8" t="s">
        <v>4</v>
      </c>
      <c r="E5" s="9">
        <v>1110080120</v>
      </c>
      <c r="F5" s="3" t="s">
        <v>5</v>
      </c>
    </row>
    <row r="6" spans="1:6" ht="15">
      <c r="A6" s="10" t="s">
        <v>6</v>
      </c>
      <c r="B6" s="11">
        <f>SUM(B7:B24)</f>
        <v>44186350</v>
      </c>
      <c r="C6" s="11">
        <f>SUM(C7:C24)</f>
        <v>33226600</v>
      </c>
      <c r="D6" s="11">
        <f>SUM(D7:D24)</f>
        <v>33226600</v>
      </c>
      <c r="E6" s="12">
        <f ca="1">SUMIF(РзПз,"????"&amp;E$5,СумВед)-B6</f>
        <v>-44186350</v>
      </c>
      <c r="F6" s="3">
        <v>2016</v>
      </c>
    </row>
    <row r="7" spans="1:6" ht="14.25">
      <c r="A7" s="13" t="s">
        <v>7</v>
      </c>
      <c r="B7" s="14">
        <v>3264700</v>
      </c>
      <c r="C7" s="15">
        <v>2611800</v>
      </c>
      <c r="D7" s="15">
        <v>2611800</v>
      </c>
      <c r="E7" s="12">
        <f ca="1">SUMIF(РзПзПлПер,"????"&amp;E$5,СумВед14)-C6</f>
        <v>0</v>
      </c>
      <c r="F7" s="3">
        <v>2017</v>
      </c>
    </row>
    <row r="8" spans="1:6" ht="28.5">
      <c r="A8" s="13" t="s">
        <v>8</v>
      </c>
      <c r="B8" s="14">
        <f>3622400+99300</f>
        <v>3721700</v>
      </c>
      <c r="C8" s="15">
        <v>2897900</v>
      </c>
      <c r="D8" s="15">
        <v>2897900</v>
      </c>
      <c r="E8" s="12">
        <f ca="1">SUMIF(РзПзПлПер,"????"&amp;E$5,СумВед15)-D6</f>
        <v>0</v>
      </c>
      <c r="F8" s="3">
        <v>2018</v>
      </c>
    </row>
    <row r="9" spans="1:6" ht="28.5" hidden="1">
      <c r="A9" s="16" t="s">
        <v>9</v>
      </c>
      <c r="B9" s="14">
        <v>0</v>
      </c>
      <c r="C9" s="15"/>
      <c r="D9" s="15"/>
      <c r="E9" s="2"/>
      <c r="F9" s="3"/>
    </row>
    <row r="10" spans="1:6" ht="14.25">
      <c r="A10" s="16" t="s">
        <v>10</v>
      </c>
      <c r="B10" s="14">
        <f>300000+276116-276116+815400+429630</f>
        <v>1545030</v>
      </c>
      <c r="C10" s="15"/>
      <c r="D10" s="15"/>
      <c r="E10" s="2"/>
      <c r="F10" s="3"/>
    </row>
    <row r="11" spans="1:6" ht="28.5">
      <c r="A11" s="13" t="s">
        <v>11</v>
      </c>
      <c r="B11" s="14">
        <f>4117100+200000</f>
        <v>4317100</v>
      </c>
      <c r="C11" s="15">
        <v>3293700</v>
      </c>
      <c r="D11" s="15">
        <v>3293700</v>
      </c>
      <c r="E11" s="2"/>
      <c r="F11" s="3"/>
    </row>
    <row r="12" spans="1:6" ht="33.75" customHeight="1">
      <c r="A12" s="17" t="s">
        <v>12</v>
      </c>
      <c r="B12" s="14">
        <v>1046500</v>
      </c>
      <c r="C12" s="15">
        <v>837200</v>
      </c>
      <c r="D12" s="15">
        <v>837200</v>
      </c>
      <c r="E12" s="2"/>
      <c r="F12" s="3"/>
    </row>
    <row r="13" spans="1:6" ht="14.25">
      <c r="A13" s="13" t="s">
        <v>13</v>
      </c>
      <c r="B13" s="14">
        <f>3037200+99900</f>
        <v>3137100</v>
      </c>
      <c r="C13" s="15">
        <v>2429800</v>
      </c>
      <c r="D13" s="15">
        <v>2429800</v>
      </c>
      <c r="E13" s="18"/>
      <c r="F13" s="3"/>
    </row>
    <row r="14" spans="1:6" ht="14.25">
      <c r="A14" s="13" t="s">
        <v>14</v>
      </c>
      <c r="B14" s="14">
        <f>6357100+24790</f>
        <v>6381890</v>
      </c>
      <c r="C14" s="15">
        <v>5085700</v>
      </c>
      <c r="D14" s="15">
        <v>5085700</v>
      </c>
      <c r="E14" s="2"/>
      <c r="F14" s="3"/>
    </row>
    <row r="15" spans="1:6" ht="28.5">
      <c r="A15" s="13" t="s">
        <v>15</v>
      </c>
      <c r="B15" s="14">
        <f>276800+99700</f>
        <v>376500</v>
      </c>
      <c r="C15" s="15">
        <v>221400</v>
      </c>
      <c r="D15" s="15">
        <v>221400</v>
      </c>
      <c r="E15" s="2"/>
      <c r="F15" s="3"/>
    </row>
    <row r="16" spans="1:6" ht="28.5">
      <c r="A16" s="13" t="s">
        <v>16</v>
      </c>
      <c r="B16" s="14">
        <v>3515500</v>
      </c>
      <c r="C16" s="15">
        <v>2812400</v>
      </c>
      <c r="D16" s="15">
        <v>2812400</v>
      </c>
      <c r="E16" s="2"/>
      <c r="F16" s="3"/>
    </row>
    <row r="17" spans="1:6" ht="28.5">
      <c r="A17" s="13" t="s">
        <v>17</v>
      </c>
      <c r="B17" s="14">
        <v>637100</v>
      </c>
      <c r="C17" s="15">
        <v>509700</v>
      </c>
      <c r="D17" s="15">
        <v>509700</v>
      </c>
      <c r="E17" s="2"/>
      <c r="F17" s="3"/>
    </row>
    <row r="18" spans="1:6" ht="25.5" customHeight="1">
      <c r="A18" s="13" t="s">
        <v>18</v>
      </c>
      <c r="B18" s="14">
        <f>303570</f>
        <v>303570</v>
      </c>
      <c r="C18" s="15"/>
      <c r="D18" s="15"/>
      <c r="E18" s="2"/>
      <c r="F18" s="3"/>
    </row>
    <row r="19" spans="1:6" ht="14.25">
      <c r="A19" s="13" t="s">
        <v>19</v>
      </c>
      <c r="B19" s="14">
        <v>4847400</v>
      </c>
      <c r="C19" s="15">
        <v>3877900</v>
      </c>
      <c r="D19" s="15">
        <v>3877900</v>
      </c>
      <c r="E19" s="2"/>
      <c r="F19" s="3"/>
    </row>
    <row r="20" spans="1:6" ht="28.5" hidden="1">
      <c r="A20" s="13" t="s">
        <v>20</v>
      </c>
      <c r="B20" s="14">
        <v>0</v>
      </c>
      <c r="C20" s="15"/>
      <c r="D20" s="15"/>
      <c r="E20" s="2"/>
      <c r="F20" s="3"/>
    </row>
    <row r="21" spans="1:6" ht="28.5" hidden="1">
      <c r="A21" s="13" t="s">
        <v>21</v>
      </c>
      <c r="B21" s="14">
        <v>0</v>
      </c>
      <c r="C21" s="15"/>
      <c r="D21" s="15"/>
      <c r="E21" s="2"/>
      <c r="F21" s="3"/>
    </row>
    <row r="22" spans="1:6" ht="28.5">
      <c r="A22" s="13" t="s">
        <v>22</v>
      </c>
      <c r="B22" s="14">
        <f>3881000+92000+160000</f>
        <v>4133000</v>
      </c>
      <c r="C22" s="15">
        <v>3104800</v>
      </c>
      <c r="D22" s="15">
        <v>3104800</v>
      </c>
      <c r="E22" s="2"/>
      <c r="F22" s="3"/>
    </row>
    <row r="23" spans="1:6" ht="14.25">
      <c r="A23" s="13" t="s">
        <v>23</v>
      </c>
      <c r="B23" s="14">
        <f>2164000+28860</f>
        <v>2192860</v>
      </c>
      <c r="C23" s="15">
        <v>1731200</v>
      </c>
      <c r="D23" s="15">
        <v>1731200</v>
      </c>
      <c r="E23" s="2"/>
      <c r="F23" s="3"/>
    </row>
    <row r="24" spans="1:6" ht="14.25">
      <c r="A24" s="13" t="s">
        <v>24</v>
      </c>
      <c r="B24" s="14">
        <v>4766400</v>
      </c>
      <c r="C24" s="15">
        <v>3813100</v>
      </c>
      <c r="D24" s="15">
        <v>3813100</v>
      </c>
      <c r="E24" s="2"/>
      <c r="F24" s="3"/>
    </row>
  </sheetData>
  <mergeCells count="3">
    <mergeCell ref="A1:D1"/>
    <mergeCell ref="A2:D2"/>
    <mergeCell ref="A3:D3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сбал</vt:lpstr>
      <vt:lpstr>сбал!Область_печати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2023-11-20T07:58:28Z</dcterms:created>
  <dcterms:modified xsi:type="dcterms:W3CDTF">2023-11-20T07:58:51Z</dcterms:modified>
</cp:coreProperties>
</file>