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1114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9" i="2"/>
  <c r="D10" s="1"/>
  <c r="C19"/>
  <c r="C10" s="1"/>
  <c r="C25"/>
  <c r="D25"/>
  <c r="B10"/>
  <c r="C27" l="1"/>
  <c r="D27"/>
  <c r="B27"/>
  <c r="E25" l="1"/>
  <c r="E24"/>
  <c r="E12"/>
  <c r="E13"/>
  <c r="E14"/>
  <c r="E15"/>
  <c r="E16"/>
  <c r="E17"/>
  <c r="E18"/>
  <c r="E19"/>
  <c r="E20"/>
  <c r="E21"/>
  <c r="E22"/>
  <c r="E11"/>
  <c r="E10" l="1"/>
  <c r="E27"/>
  <c r="C23"/>
  <c r="D23"/>
  <c r="B23"/>
  <c r="E26"/>
  <c r="E23" l="1"/>
  <c r="D28"/>
  <c r="D33" s="1"/>
  <c r="B28"/>
  <c r="B33" s="1"/>
  <c r="E28"/>
  <c r="C28" l="1"/>
  <c r="C33" s="1"/>
</calcChain>
</file>

<file path=xl/sharedStrings.xml><?xml version="1.0" encoding="utf-8"?>
<sst xmlns="http://schemas.openxmlformats.org/spreadsheetml/2006/main" count="33" uniqueCount="32">
  <si>
    <t>Развитие образования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</si>
  <si>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</si>
  <si>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</si>
  <si>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</si>
  <si>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</si>
  <si>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</si>
  <si>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</si>
  <si>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</si>
  <si>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</si>
  <si>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</si>
  <si>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</si>
  <si>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>Расходы районного бюджета</t>
  </si>
  <si>
    <t>условно-утверждаемые расходы</t>
  </si>
  <si>
    <t>Развитие инвестиционной деятельности, малого и среднего предпринимательства на территории Богучанского района</t>
  </si>
  <si>
    <t>Наименование муниципальной программы Богучанского района</t>
  </si>
  <si>
    <t>Объем средств, тыс. руб.</t>
  </si>
  <si>
    <t xml:space="preserve">Непрограммные расходы </t>
  </si>
  <si>
    <t>Всего по муниципальным программам</t>
  </si>
  <si>
    <t>Охрана окружающей среды</t>
  </si>
  <si>
    <t>2024 год</t>
  </si>
  <si>
    <t>доходы</t>
  </si>
  <si>
    <t>собств</t>
  </si>
  <si>
    <t>плюс 24</t>
  </si>
  <si>
    <t>плюс 27</t>
  </si>
  <si>
    <t>мбт</t>
  </si>
  <si>
    <t>минус 183</t>
  </si>
  <si>
    <t>минус 34</t>
  </si>
  <si>
    <t>дефицит</t>
  </si>
  <si>
    <t>2025 год</t>
  </si>
  <si>
    <t>Приложение 1 к Основным направлениям бюджетной  и налоговой политики Богучанского района на 2024 год и плановый период 2025-2026 годов</t>
  </si>
  <si>
    <t>ПЕРЕЧЕНЬ 
 МУНИЦИПАЛЬНЫХ ПРОГРАММ БОГУЧАНСКОГО РАЙОНА 
  с объемом бюджетных ассигнований предусмотренных на их реализацию  проектом решения Богучанского районного Совета депутатов "О районном бюджете на 2024 год и плановый период 2025-2026 годы"</t>
  </si>
  <si>
    <t>2026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</si>
</sst>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  <numFmt numFmtId="166" formatCode="0.000"/>
    <numFmt numFmtId="167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9" fillId="3" borderId="1" xfId="0" applyNumberFormat="1" applyFont="1" applyFill="1" applyBorder="1" applyAlignment="1">
      <alignment horizontal="left" vertical="top" wrapText="1"/>
    </xf>
    <xf numFmtId="43" fontId="0" fillId="0" borderId="0" xfId="1" applyFont="1"/>
    <xf numFmtId="0" fontId="0" fillId="0" borderId="0" xfId="0" applyFill="1"/>
    <xf numFmtId="164" fontId="0" fillId="0" borderId="0" xfId="0" applyNumberFormat="1"/>
    <xf numFmtId="165" fontId="0" fillId="0" borderId="0" xfId="1" applyNumberFormat="1" applyFont="1"/>
    <xf numFmtId="165" fontId="4" fillId="0" borderId="0" xfId="1" applyNumberFormat="1" applyFont="1"/>
    <xf numFmtId="2" fontId="0" fillId="0" borderId="0" xfId="1" applyNumberFormat="1" applyFont="1"/>
    <xf numFmtId="166" fontId="0" fillId="0" borderId="0" xfId="1" applyNumberFormat="1" applyFont="1"/>
    <xf numFmtId="167" fontId="7" fillId="0" borderId="1" xfId="1" applyNumberFormat="1" applyFont="1" applyFill="1" applyBorder="1"/>
    <xf numFmtId="165" fontId="2" fillId="0" borderId="1" xfId="1" applyNumberFormat="1" applyFont="1" applyFill="1" applyBorder="1"/>
    <xf numFmtId="165" fontId="8" fillId="0" borderId="2" xfId="1" applyNumberFormat="1" applyFont="1" applyBorder="1" applyAlignment="1">
      <alignment horizontal="right" wrapText="1"/>
    </xf>
    <xf numFmtId="165" fontId="8" fillId="0" borderId="1" xfId="1" applyNumberFormat="1" applyFont="1" applyBorder="1" applyAlignment="1">
      <alignment horizontal="right" wrapText="1"/>
    </xf>
    <xf numFmtId="165" fontId="2" fillId="0" borderId="1" xfId="1" applyNumberFormat="1" applyFont="1" applyBorder="1"/>
    <xf numFmtId="165" fontId="8" fillId="0" borderId="1" xfId="1" applyNumberFormat="1" applyFont="1" applyBorder="1"/>
    <xf numFmtId="165" fontId="8" fillId="0" borderId="1" xfId="1" applyNumberFormat="1" applyFont="1" applyFill="1" applyBorder="1"/>
    <xf numFmtId="165" fontId="7" fillId="0" borderId="1" xfId="1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167" fontId="0" fillId="0" borderId="0" xfId="1" applyNumberFormat="1" applyFont="1" applyFill="1"/>
    <xf numFmtId="165" fontId="0" fillId="0" borderId="0" xfId="1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13" workbookViewId="0">
      <selection activeCell="P25" sqref="P24:P25"/>
    </sheetView>
  </sheetViews>
  <sheetFormatPr defaultRowHeight="15"/>
  <cols>
    <col min="1" max="1" width="34.7109375" customWidth="1"/>
    <col min="2" max="2" width="18.85546875" customWidth="1"/>
    <col min="3" max="3" width="17.85546875" customWidth="1"/>
    <col min="4" max="4" width="19.5703125" customWidth="1"/>
    <col min="5" max="5" width="18.7109375" customWidth="1"/>
    <col min="6" max="6" width="10.42578125" bestFit="1" customWidth="1"/>
  </cols>
  <sheetData>
    <row r="1" spans="1:9">
      <c r="D1" s="22" t="s">
        <v>29</v>
      </c>
      <c r="E1" s="23"/>
    </row>
    <row r="2" spans="1:9" ht="75.75" customHeight="1">
      <c r="D2" s="23"/>
      <c r="E2" s="23"/>
    </row>
    <row r="3" spans="1:9" hidden="1"/>
    <row r="4" spans="1:9" ht="21.75" customHeight="1">
      <c r="A4" s="24" t="s">
        <v>30</v>
      </c>
      <c r="B4" s="25"/>
      <c r="C4" s="25"/>
      <c r="D4" s="25"/>
      <c r="E4" s="25"/>
    </row>
    <row r="5" spans="1:9" hidden="1">
      <c r="A5" s="25"/>
      <c r="B5" s="25"/>
      <c r="C5" s="25"/>
      <c r="D5" s="25"/>
      <c r="E5" s="25"/>
    </row>
    <row r="6" spans="1:9">
      <c r="A6" s="25"/>
      <c r="B6" s="25"/>
      <c r="C6" s="25"/>
      <c r="D6" s="25"/>
      <c r="E6" s="25"/>
    </row>
    <row r="7" spans="1:9" ht="45" customHeight="1">
      <c r="A7" s="25"/>
      <c r="B7" s="25"/>
      <c r="C7" s="25"/>
      <c r="D7" s="25"/>
      <c r="E7" s="25"/>
    </row>
    <row r="8" spans="1:9" ht="15.75">
      <c r="A8" s="26" t="s">
        <v>14</v>
      </c>
      <c r="B8" s="28" t="s">
        <v>15</v>
      </c>
      <c r="C8" s="29"/>
      <c r="D8" s="29"/>
      <c r="E8" s="30"/>
    </row>
    <row r="9" spans="1:9">
      <c r="A9" s="27"/>
      <c r="B9" s="2" t="s">
        <v>19</v>
      </c>
      <c r="C9" s="3" t="s">
        <v>28</v>
      </c>
      <c r="D9" s="3" t="s">
        <v>31</v>
      </c>
      <c r="E9" s="3" t="s">
        <v>10</v>
      </c>
    </row>
    <row r="10" spans="1:9" ht="31.5">
      <c r="A10" s="5" t="s">
        <v>17</v>
      </c>
      <c r="B10" s="14">
        <f>B11+B12+B13+B14+B15+B16+B17+B18+B19+B20+B21+B22</f>
        <v>3174777.1409999998</v>
      </c>
      <c r="C10" s="14">
        <f t="shared" ref="C10:E10" si="0">C11+C12+C13+C14+C15+C16+C17+C18+C19+C20+C21+C22</f>
        <v>2652377.4880000004</v>
      </c>
      <c r="D10" s="14">
        <f t="shared" si="0"/>
        <v>2600304.7939999998</v>
      </c>
      <c r="E10" s="14">
        <f t="shared" si="0"/>
        <v>8427459.4230000004</v>
      </c>
    </row>
    <row r="11" spans="1:9" ht="31.5">
      <c r="A11" s="1" t="s">
        <v>0</v>
      </c>
      <c r="B11" s="15">
        <v>1720877.1</v>
      </c>
      <c r="C11" s="16">
        <v>1698882.236</v>
      </c>
      <c r="D11" s="17">
        <v>1676950.7379999999</v>
      </c>
      <c r="E11" s="18">
        <f>SUM(B11:D11)</f>
        <v>5096710.074</v>
      </c>
      <c r="F11" s="9"/>
      <c r="G11" s="9"/>
      <c r="H11" s="9"/>
      <c r="I11" s="9"/>
    </row>
    <row r="12" spans="1:9" ht="15.75">
      <c r="A12" s="6" t="s">
        <v>18</v>
      </c>
      <c r="B12" s="15">
        <v>12437.522999999999</v>
      </c>
      <c r="C12" s="18">
        <v>12651.591</v>
      </c>
      <c r="D12" s="18">
        <v>13781.9</v>
      </c>
      <c r="E12" s="18">
        <f t="shared" ref="E12:E22" si="1">SUM(B12:D12)</f>
        <v>38871.014000000003</v>
      </c>
      <c r="F12" s="9"/>
      <c r="G12" s="9"/>
      <c r="H12" s="9"/>
      <c r="I12" s="9"/>
    </row>
    <row r="13" spans="1:9" ht="47.25">
      <c r="A13" s="1" t="s">
        <v>1</v>
      </c>
      <c r="B13" s="15">
        <v>661512.78399999999</v>
      </c>
      <c r="C13" s="16">
        <v>259789.88399999999</v>
      </c>
      <c r="D13" s="17">
        <v>259789.88399999999</v>
      </c>
      <c r="E13" s="18">
        <f t="shared" si="1"/>
        <v>1181092.5519999999</v>
      </c>
      <c r="F13" s="9"/>
      <c r="G13" s="9"/>
      <c r="H13" s="9"/>
      <c r="I13" s="9"/>
    </row>
    <row r="14" spans="1:9" ht="78.75">
      <c r="A14" s="1" t="s">
        <v>2</v>
      </c>
      <c r="B14" s="15">
        <v>40334.061999999998</v>
      </c>
      <c r="C14" s="17">
        <v>40334.061999999998</v>
      </c>
      <c r="D14" s="17">
        <v>40334.061999999998</v>
      </c>
      <c r="E14" s="18">
        <f t="shared" si="1"/>
        <v>121002.18599999999</v>
      </c>
      <c r="F14" s="9"/>
      <c r="G14" s="9"/>
      <c r="H14" s="9"/>
      <c r="I14" s="9"/>
    </row>
    <row r="15" spans="1:9" ht="15.75">
      <c r="A15" s="1" t="s">
        <v>3</v>
      </c>
      <c r="B15" s="15">
        <v>349969.59399999998</v>
      </c>
      <c r="C15" s="19">
        <v>349969.99400000001</v>
      </c>
      <c r="D15" s="19">
        <v>349757.49400000001</v>
      </c>
      <c r="E15" s="18">
        <f t="shared" si="1"/>
        <v>1049697.0819999999</v>
      </c>
      <c r="F15" s="9"/>
      <c r="G15" s="9"/>
      <c r="H15" s="9"/>
      <c r="I15" s="9"/>
    </row>
    <row r="16" spans="1:9" ht="15.75">
      <c r="A16" s="1" t="s">
        <v>4</v>
      </c>
      <c r="B16" s="15">
        <v>17711.558000000001</v>
      </c>
      <c r="C16" s="19">
        <v>17711.558000000001</v>
      </c>
      <c r="D16" s="19">
        <v>17711.558000000001</v>
      </c>
      <c r="E16" s="18">
        <f t="shared" si="1"/>
        <v>53134.673999999999</v>
      </c>
      <c r="F16" s="9"/>
      <c r="G16" s="9"/>
      <c r="H16" s="9"/>
      <c r="I16" s="9"/>
    </row>
    <row r="17" spans="1:9" ht="31.5">
      <c r="A17" s="1" t="s">
        <v>5</v>
      </c>
      <c r="B17" s="15">
        <v>21679.998</v>
      </c>
      <c r="C17" s="19">
        <v>21079.998</v>
      </c>
      <c r="D17" s="19">
        <v>21079.998</v>
      </c>
      <c r="E17" s="18">
        <f t="shared" si="1"/>
        <v>63839.993999999999</v>
      </c>
      <c r="F17" s="9"/>
      <c r="G17" s="9"/>
      <c r="H17" s="9"/>
      <c r="I17" s="9"/>
    </row>
    <row r="18" spans="1:9" ht="63">
      <c r="A18" s="1" t="s">
        <v>13</v>
      </c>
      <c r="B18" s="15">
        <v>2521.8000000000002</v>
      </c>
      <c r="C18" s="19">
        <v>2521.8000000000002</v>
      </c>
      <c r="D18" s="19">
        <v>2521.8000000000002</v>
      </c>
      <c r="E18" s="18">
        <f t="shared" si="1"/>
        <v>7565.4000000000005</v>
      </c>
      <c r="F18" s="9"/>
      <c r="G18" s="9"/>
      <c r="H18" s="9"/>
      <c r="I18" s="9"/>
    </row>
    <row r="19" spans="1:9" ht="31.5">
      <c r="A19" s="1" t="s">
        <v>6</v>
      </c>
      <c r="B19" s="15">
        <v>119538.098</v>
      </c>
      <c r="C19" s="20">
        <f>119534.398-65000+1565.543</f>
        <v>56099.940999999999</v>
      </c>
      <c r="D19" s="20">
        <f>119535.298-87000+202.338</f>
        <v>32737.635999999995</v>
      </c>
      <c r="E19" s="15">
        <f t="shared" si="1"/>
        <v>208375.67499999999</v>
      </c>
      <c r="F19" s="9"/>
      <c r="G19" s="9"/>
      <c r="H19" s="9"/>
      <c r="I19" s="9"/>
    </row>
    <row r="20" spans="1:9" ht="47.25">
      <c r="A20" s="1" t="s">
        <v>7</v>
      </c>
      <c r="B20" s="15">
        <v>20631.900000000001</v>
      </c>
      <c r="C20" s="20">
        <v>20560</v>
      </c>
      <c r="D20" s="20">
        <v>19666.099999999999</v>
      </c>
      <c r="E20" s="18">
        <f t="shared" si="1"/>
        <v>60858</v>
      </c>
      <c r="F20" s="9"/>
      <c r="G20" s="9"/>
      <c r="H20" s="9"/>
      <c r="I20" s="9"/>
    </row>
    <row r="21" spans="1:9" ht="31.5">
      <c r="A21" s="1" t="s">
        <v>8</v>
      </c>
      <c r="B21" s="15">
        <v>205272.22399999999</v>
      </c>
      <c r="C21" s="20">
        <v>170485.924</v>
      </c>
      <c r="D21" s="20">
        <v>163683.12400000001</v>
      </c>
      <c r="E21" s="18">
        <f t="shared" si="1"/>
        <v>539441.272</v>
      </c>
      <c r="F21" s="9"/>
      <c r="G21" s="9"/>
      <c r="H21" s="9"/>
      <c r="I21" s="9"/>
    </row>
    <row r="22" spans="1:9" ht="31.5">
      <c r="A22" s="1" t="s">
        <v>9</v>
      </c>
      <c r="B22" s="15">
        <v>2290.5</v>
      </c>
      <c r="C22" s="20">
        <v>2290.5</v>
      </c>
      <c r="D22" s="20">
        <v>2290.5</v>
      </c>
      <c r="E22" s="18">
        <f t="shared" si="1"/>
        <v>6871.5</v>
      </c>
      <c r="F22" s="9"/>
      <c r="G22" s="9"/>
      <c r="H22" s="9"/>
      <c r="I22" s="9"/>
    </row>
    <row r="23" spans="1:9" ht="15.75">
      <c r="A23" s="4" t="s">
        <v>16</v>
      </c>
      <c r="B23" s="21">
        <f>B24+B25</f>
        <v>241977.55599999998</v>
      </c>
      <c r="C23" s="21">
        <f>C24+C25</f>
        <v>127890.04200000002</v>
      </c>
      <c r="D23" s="21">
        <f>D24+D25</f>
        <v>126612.283</v>
      </c>
      <c r="E23" s="21">
        <f>E24+E25</f>
        <v>496479.88100000005</v>
      </c>
      <c r="F23" s="9"/>
      <c r="G23" s="9"/>
      <c r="H23" s="9"/>
      <c r="I23" s="9"/>
    </row>
    <row r="24" spans="1:9" ht="15.75">
      <c r="A24" s="1">
        <v>800</v>
      </c>
      <c r="B24" s="15">
        <v>104386.61500000001</v>
      </c>
      <c r="C24" s="20">
        <v>96348.297000000006</v>
      </c>
      <c r="D24" s="20">
        <v>95217.987999999998</v>
      </c>
      <c r="E24" s="18">
        <f>SUM(B24:D24)</f>
        <v>295952.90000000002</v>
      </c>
      <c r="F24" s="9"/>
      <c r="G24" s="9"/>
      <c r="H24" s="9"/>
      <c r="I24" s="9"/>
    </row>
    <row r="25" spans="1:9" ht="15.75">
      <c r="A25" s="1">
        <v>900</v>
      </c>
      <c r="B25" s="15">
        <v>137590.94099999999</v>
      </c>
      <c r="C25" s="20">
        <f>31485.955+55.79</f>
        <v>31541.745000000003</v>
      </c>
      <c r="D25" s="20">
        <f>31391.555+2.74</f>
        <v>31394.295000000002</v>
      </c>
      <c r="E25" s="18">
        <f>SUM(B25:D25)</f>
        <v>200526.981</v>
      </c>
      <c r="F25" s="9"/>
      <c r="G25" s="9"/>
      <c r="H25" s="9"/>
      <c r="I25" s="9"/>
    </row>
    <row r="26" spans="1:9" s="8" customFormat="1" ht="31.5">
      <c r="A26" s="31" t="s">
        <v>12</v>
      </c>
      <c r="B26" s="14"/>
      <c r="C26" s="14">
        <v>39000</v>
      </c>
      <c r="D26" s="14">
        <v>76500</v>
      </c>
      <c r="E26" s="14">
        <f t="shared" ref="E26" si="2">B26+C26+D26</f>
        <v>115500</v>
      </c>
    </row>
    <row r="27" spans="1:9" s="8" customFormat="1">
      <c r="A27" s="32" t="s">
        <v>17</v>
      </c>
      <c r="B27" s="21">
        <f>B11+B12+B13+B14+B15+B16+B17+B18+B19+B20+B21+B22</f>
        <v>3174777.1409999998</v>
      </c>
      <c r="C27" s="21">
        <f t="shared" ref="C27:E27" si="3">C11+C12+C13+C14+C15+C16+C17+C18+C19+C20+C21+C22</f>
        <v>2652377.4880000004</v>
      </c>
      <c r="D27" s="21">
        <f t="shared" si="3"/>
        <v>2600304.7939999998</v>
      </c>
      <c r="E27" s="21">
        <f t="shared" si="3"/>
        <v>8427459.4230000004</v>
      </c>
    </row>
    <row r="28" spans="1:9" s="8" customFormat="1">
      <c r="A28" s="32" t="s">
        <v>11</v>
      </c>
      <c r="B28" s="21">
        <f>B27+B24+B25</f>
        <v>3416754.6970000002</v>
      </c>
      <c r="C28" s="21">
        <f>C27+C24+C25+C26</f>
        <v>2819267.5300000003</v>
      </c>
      <c r="D28" s="21">
        <f>D27+D24+D25+D26</f>
        <v>2803417.0769999996</v>
      </c>
      <c r="E28" s="21">
        <f>E27+E24+E25+E26</f>
        <v>9039439.3040000014</v>
      </c>
    </row>
    <row r="29" spans="1:9" s="8" customFormat="1" ht="6.75" customHeight="1">
      <c r="B29" s="33"/>
      <c r="C29" s="33"/>
      <c r="D29" s="33"/>
      <c r="E29" s="33"/>
    </row>
    <row r="30" spans="1:9" s="8" customFormat="1" ht="6.75" customHeight="1">
      <c r="B30" s="34"/>
      <c r="C30" s="34"/>
      <c r="D30" s="34"/>
      <c r="E30" s="34"/>
    </row>
    <row r="31" spans="1:9" ht="20.25" hidden="1" customHeight="1">
      <c r="A31" t="s">
        <v>20</v>
      </c>
      <c r="B31" s="11">
        <v>2832495.6349999998</v>
      </c>
      <c r="C31" s="11">
        <v>2673537.2859999998</v>
      </c>
      <c r="D31" s="11">
        <v>2666505.0189999999</v>
      </c>
      <c r="E31" s="10"/>
    </row>
    <row r="32" spans="1:9" ht="13.5" hidden="1" customHeight="1">
      <c r="B32" s="10"/>
      <c r="C32" s="10"/>
      <c r="D32" s="10"/>
      <c r="E32" s="10"/>
    </row>
    <row r="33" spans="1:5" hidden="1">
      <c r="A33" t="s">
        <v>27</v>
      </c>
      <c r="B33" s="13">
        <f>B31-B28</f>
        <v>-584259.06200000038</v>
      </c>
      <c r="C33" s="13">
        <f t="shared" ref="C33:D33" si="4">C31-C28</f>
        <v>-145730.24400000041</v>
      </c>
      <c r="D33" s="13">
        <f t="shared" si="4"/>
        <v>-136912.05799999973</v>
      </c>
      <c r="E33" s="12"/>
    </row>
    <row r="34" spans="1:5" hidden="1">
      <c r="B34" s="7"/>
      <c r="C34" s="7"/>
      <c r="D34" s="7"/>
      <c r="E34" s="7"/>
    </row>
    <row r="35" spans="1:5" hidden="1">
      <c r="B35" s="7"/>
      <c r="C35" s="7"/>
      <c r="D35" s="7"/>
      <c r="E35" s="7"/>
    </row>
    <row r="36" spans="1:5" ht="2.25" hidden="1" customHeight="1">
      <c r="B36" s="7"/>
      <c r="C36" s="7"/>
      <c r="D36" s="7"/>
      <c r="E36" s="7"/>
    </row>
    <row r="37" spans="1:5" hidden="1">
      <c r="A37" t="s">
        <v>21</v>
      </c>
      <c r="C37" t="s">
        <v>22</v>
      </c>
      <c r="D37" t="s">
        <v>23</v>
      </c>
    </row>
    <row r="38" spans="1:5" hidden="1">
      <c r="A38" t="s">
        <v>24</v>
      </c>
      <c r="C38" t="s">
        <v>25</v>
      </c>
      <c r="D38" t="s">
        <v>26</v>
      </c>
    </row>
    <row r="39" spans="1:5" hidden="1"/>
  </sheetData>
  <mergeCells count="4">
    <mergeCell ref="D1:E2"/>
    <mergeCell ref="A4:E7"/>
    <mergeCell ref="A8:A9"/>
    <mergeCell ref="B8:E8"/>
  </mergeCells>
  <pageMargins left="0.11811023622047245" right="0.11811023622047245" top="0.35433070866141736" bottom="0.15748031496062992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2023-11-09T05:57:31Z</cp:lastPrinted>
  <dcterms:created xsi:type="dcterms:W3CDTF">2014-11-12T04:19:10Z</dcterms:created>
  <dcterms:modified xsi:type="dcterms:W3CDTF">2023-11-13T03:53:03Z</dcterms:modified>
</cp:coreProperties>
</file>