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уб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публ!$A:$F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M8" i="1"/>
  <c r="L8"/>
  <c r="K8"/>
  <c r="J8"/>
  <c r="I8"/>
  <c r="H8" s="1"/>
  <c r="F8"/>
  <c r="E8"/>
  <c r="D8"/>
  <c r="M7"/>
  <c r="L7"/>
  <c r="K7"/>
  <c r="J7"/>
  <c r="I7"/>
  <c r="M6"/>
  <c r="L6"/>
  <c r="K6"/>
  <c r="J6"/>
  <c r="I6"/>
  <c r="F6"/>
  <c r="F10" s="1"/>
  <c r="E6"/>
  <c r="E10" s="1"/>
  <c r="D6"/>
  <c r="D10" s="1"/>
  <c r="A3"/>
  <c r="A2"/>
  <c r="A1"/>
  <c r="H6" l="1"/>
  <c r="H7"/>
</calcChain>
</file>

<file path=xl/sharedStrings.xml><?xml version="1.0" encoding="utf-8"?>
<sst xmlns="http://schemas.openxmlformats.org/spreadsheetml/2006/main" count="22" uniqueCount="22">
  <si>
    <t>(в рублях)</t>
  </si>
  <si>
    <t>Наименование</t>
  </si>
  <si>
    <t>класс</t>
  </si>
  <si>
    <t>2024 год</t>
  </si>
  <si>
    <t>2025 год</t>
  </si>
  <si>
    <t>2026 год</t>
  </si>
  <si>
    <t>откл</t>
  </si>
  <si>
    <t>311</t>
  </si>
  <si>
    <t>312</t>
  </si>
  <si>
    <t>322</t>
  </si>
  <si>
    <t>320</t>
  </si>
  <si>
    <t>330</t>
  </si>
  <si>
    <t xml:space="preserve">Решение Богучанского районного  Совета депутатов от 16.06.2016г. № 8/1-56 «Об утверждении Положения о почетном звании «Почетный гражданин Богучанского района» </t>
  </si>
  <si>
    <t>1.1.</t>
  </si>
  <si>
    <t>Ежегодная единовременная выплата (премия) лицам, удостоенным звания «Почетный гражданин Богучанского района»</t>
  </si>
  <si>
    <t>0920300</t>
  </si>
  <si>
    <t xml:space="preserve">2. </t>
  </si>
  <si>
    <t xml:space="preserve">Решение районного Совета депутатов от 16.03.2017г. № 14/1-98 «Об утверждении Порядка назначения  перерасчета размера  и выплаты  пенсии за выслугу лет  лицам замещавшим должности   муниципальной службы в муниципальном образовании Богучанский район, и порядка  ведения сводного  реестра  лиц,  являющихся получателями пенсии за выслугу лет выплачиваемой  за счет средств  районного бюджета" 
</t>
  </si>
  <si>
    <t>2.1.</t>
  </si>
  <si>
    <t>Пенсия за выслугу лет  лицам, замещавшим должности муниципальной службы муниципального образования  Богучанский район</t>
  </si>
  <si>
    <t>4910100</t>
  </si>
  <si>
    <t>Итого</t>
  </si>
</sst>
</file>

<file path=xl/styles.xml><?xml version="1.0" encoding="utf-8"?>
<styleSheet xmlns="http://schemas.openxmlformats.org/spreadsheetml/2006/main">
  <numFmts count="5">
    <numFmt numFmtId="164" formatCode="#,##0.00;[Red]\-#,##0.00;&quot;-&quot;"/>
    <numFmt numFmtId="165" formatCode="#,##0;[Red]\-#,##0;&quot;-&quot;"/>
    <numFmt numFmtId="166" formatCode="\О\б\щ\и\й"/>
    <numFmt numFmtId="167" formatCode="_-* #,##0_р_._-;\-* #,##0_р_._-;_-* &quot;-&quot;_р_._-;_-@_-"/>
    <numFmt numFmtId="168" formatCode="_-* #,##0.00_р_._-;\-* #,##0.00_р_._-;_-* &quot;-&quot;??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8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4" fontId="3" fillId="0" borderId="0" xfId="0" applyNumberFormat="1" applyFont="1" applyAlignment="1">
      <alignment horizontal="right" vertical="top"/>
    </xf>
    <xf numFmtId="49" fontId="3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top"/>
    </xf>
    <xf numFmtId="49" fontId="3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right" vertical="center"/>
    </xf>
    <xf numFmtId="49" fontId="3" fillId="0" borderId="9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9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left" vertical="top" wrapText="1"/>
    </xf>
    <xf numFmtId="49" fontId="9" fillId="0" borderId="9" xfId="1" applyNumberFormat="1" applyFont="1" applyFill="1" applyBorder="1" applyAlignment="1">
      <alignment vertical="center"/>
    </xf>
    <xf numFmtId="164" fontId="10" fillId="0" borderId="9" xfId="2" applyNumberFormat="1" applyFont="1" applyFill="1" applyBorder="1"/>
    <xf numFmtId="165" fontId="2" fillId="0" borderId="0" xfId="2" applyNumberFormat="1" applyFont="1" applyFill="1" applyBorder="1"/>
    <xf numFmtId="4" fontId="7" fillId="0" borderId="0" xfId="0" applyNumberFormat="1" applyFont="1" applyAlignment="1">
      <alignment horizontal="center" vertical="center" wrapText="1"/>
    </xf>
    <xf numFmtId="4" fontId="2" fillId="0" borderId="0" xfId="0" applyNumberFormat="1" applyFont="1"/>
    <xf numFmtId="2" fontId="2" fillId="0" borderId="9" xfId="0" applyNumberFormat="1" applyFont="1" applyBorder="1" applyAlignment="1">
      <alignment horizontal="justify" vertical="top" wrapText="1"/>
    </xf>
    <xf numFmtId="0" fontId="3" fillId="0" borderId="9" xfId="0" applyFont="1" applyFill="1" applyBorder="1" applyAlignment="1">
      <alignment horizontal="left" vertical="top" wrapText="1"/>
    </xf>
    <xf numFmtId="49" fontId="10" fillId="0" borderId="9" xfId="1" applyNumberFormat="1" applyFont="1" applyFill="1" applyBorder="1" applyAlignment="1">
      <alignment vertical="center"/>
    </xf>
    <xf numFmtId="164" fontId="10" fillId="0" borderId="0" xfId="2" applyNumberFormat="1" applyFont="1" applyFill="1" applyBorder="1"/>
    <xf numFmtId="49" fontId="4" fillId="0" borderId="9" xfId="0" applyNumberFormat="1" applyFont="1" applyBorder="1" applyAlignment="1">
      <alignment horizontal="right"/>
    </xf>
    <xf numFmtId="166" fontId="4" fillId="0" borderId="9" xfId="0" applyNumberFormat="1" applyFont="1" applyBorder="1" applyAlignment="1">
      <alignment horizontal="left" wrapText="1"/>
    </xf>
    <xf numFmtId="4" fontId="4" fillId="0" borderId="9" xfId="0" applyNumberFormat="1" applyFont="1" applyBorder="1" applyAlignment="1">
      <alignment horizontal="right"/>
    </xf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left" vertical="top" wrapText="1"/>
    </xf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1"/>
    <cellStyle name="Обычный 11" xfId="38"/>
    <cellStyle name="Обычный 12" xfId="2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4\1%20&#1095;&#1090;&#1077;&#1085;&#1080;&#1077;\&#1056;&#1077;&#1096;&#1077;&#1085;&#1080;&#1077;\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0"/>
  <sheetViews>
    <sheetView tabSelected="1" topLeftCell="A2" workbookViewId="0">
      <selection activeCell="F4" sqref="F4"/>
    </sheetView>
  </sheetViews>
  <sheetFormatPr defaultRowHeight="14.25"/>
  <cols>
    <col min="1" max="1" width="4.140625" style="3" customWidth="1"/>
    <col min="2" max="2" width="47.42578125" style="32" customWidth="1"/>
    <col min="3" max="3" width="16.28515625" style="32" hidden="1" customWidth="1"/>
    <col min="4" max="6" width="13.42578125" style="2" customWidth="1"/>
    <col min="7" max="7" width="13.42578125" style="2" hidden="1" customWidth="1"/>
    <col min="8" max="8" width="16" style="2" hidden="1" customWidth="1"/>
    <col min="9" max="9" width="14.5703125" style="3" hidden="1" customWidth="1"/>
    <col min="10" max="10" width="13" style="3" hidden="1" customWidth="1"/>
    <col min="11" max="11" width="14" style="3" hidden="1" customWidth="1"/>
    <col min="12" max="12" width="12.42578125" style="3" hidden="1" customWidth="1"/>
    <col min="13" max="13" width="12.5703125" style="3" hidden="1" customWidth="1"/>
    <col min="14" max="14" width="0" style="3" hidden="1" customWidth="1"/>
    <col min="15" max="16384" width="9.140625" style="3"/>
  </cols>
  <sheetData>
    <row r="1" spans="1:13" ht="48" hidden="1" customHeight="1">
      <c r="A1" s="1" t="str">
        <f>"Приложение №"&amp;Н2публ&amp;"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  <c r="F1" s="1"/>
    </row>
    <row r="2" spans="1:13" s="5" customFormat="1" ht="47.25" customHeight="1">
      <c r="A2" s="1" t="str">
        <f>"Приложение "&amp;Н1Публ&amp;" к решению
Богучанского районного Совета депутатов
от "&amp;Р1дата&amp;" года №"&amp;Р1номер</f>
        <v>Приложение 9 к решению
Богучанского районного Совета депутатов
от  года №</v>
      </c>
      <c r="B2" s="1"/>
      <c r="C2" s="1"/>
      <c r="D2" s="1"/>
      <c r="E2" s="1"/>
      <c r="F2" s="1"/>
      <c r="G2" s="4"/>
      <c r="H2" s="4"/>
    </row>
    <row r="3" spans="1:13" s="8" customFormat="1" ht="67.5" customHeight="1">
      <c r="A3" s="6" t="str">
        <f>"Перечень публичных нормативных обязательств Богучанского районна на "&amp;год&amp;" год и плановый период "&amp;ПлПер&amp;" годов"</f>
        <v>Перечень публичных нормативных обязательств Богучанского районна на 2024 год и плановый период 2025-2026 годов</v>
      </c>
      <c r="B3" s="6"/>
      <c r="C3" s="6"/>
      <c r="D3" s="6"/>
      <c r="E3" s="6"/>
      <c r="F3" s="6"/>
      <c r="G3" s="7"/>
      <c r="H3" s="7"/>
    </row>
    <row r="4" spans="1:13" s="8" customFormat="1" ht="13.5" customHeight="1">
      <c r="B4" s="9"/>
      <c r="C4" s="9"/>
      <c r="E4" s="10"/>
      <c r="F4" s="10" t="s">
        <v>0</v>
      </c>
      <c r="G4" s="10"/>
      <c r="H4" s="10"/>
    </row>
    <row r="5" spans="1:13" s="15" customFormat="1" ht="36" customHeight="1">
      <c r="A5" s="11"/>
      <c r="B5" s="11" t="s">
        <v>1</v>
      </c>
      <c r="C5" s="11" t="s">
        <v>2</v>
      </c>
      <c r="D5" s="11" t="s">
        <v>3</v>
      </c>
      <c r="E5" s="11" t="s">
        <v>4</v>
      </c>
      <c r="F5" s="11" t="s">
        <v>5</v>
      </c>
      <c r="G5" s="12"/>
      <c r="H5" s="13" t="s">
        <v>6</v>
      </c>
      <c r="I5" s="14" t="s">
        <v>7</v>
      </c>
      <c r="J5" s="14" t="s">
        <v>8</v>
      </c>
      <c r="K5" s="14" t="s">
        <v>9</v>
      </c>
      <c r="L5" s="14" t="s">
        <v>10</v>
      </c>
      <c r="M5" s="14" t="s">
        <v>11</v>
      </c>
    </row>
    <row r="6" spans="1:13" s="15" customFormat="1" ht="57">
      <c r="A6" s="16">
        <v>1</v>
      </c>
      <c r="B6" s="17" t="s">
        <v>12</v>
      </c>
      <c r="C6" s="18"/>
      <c r="D6" s="19">
        <f>SUM(D7)</f>
        <v>60000</v>
      </c>
      <c r="E6" s="19">
        <f t="shared" ref="E6:F6" si="0">SUM(E7)</f>
        <v>60000</v>
      </c>
      <c r="F6" s="19">
        <f t="shared" si="0"/>
        <v>60000</v>
      </c>
      <c r="G6" s="20">
        <v>2016</v>
      </c>
      <c r="H6" s="21">
        <f>I6+J6+L6+K6+M6-D10</f>
        <v>4651600</v>
      </c>
      <c r="I6" s="22">
        <f>SUMIF(квр13,I$5,СумВед)</f>
        <v>0</v>
      </c>
      <c r="J6" s="22">
        <f>SUMIF(квр13,J$5,СумВед)</f>
        <v>8102704</v>
      </c>
      <c r="K6" s="22">
        <f>SUMIF(квр13,K$5,СумВед)</f>
        <v>0</v>
      </c>
      <c r="L6" s="22">
        <f>SUMIF(квр13,L$5,СумВед)</f>
        <v>4651600</v>
      </c>
      <c r="M6" s="22">
        <f>SUMIF(квр13,M$5,СумВед)</f>
        <v>60000</v>
      </c>
    </row>
    <row r="7" spans="1:13" s="15" customFormat="1" ht="42.75">
      <c r="A7" s="23" t="s">
        <v>13</v>
      </c>
      <c r="B7" s="17" t="s">
        <v>14</v>
      </c>
      <c r="C7" s="18" t="s">
        <v>15</v>
      </c>
      <c r="D7" s="19">
        <v>60000</v>
      </c>
      <c r="E7" s="19">
        <v>60000</v>
      </c>
      <c r="F7" s="19">
        <v>60000</v>
      </c>
      <c r="G7" s="20">
        <v>2017</v>
      </c>
      <c r="H7" s="21">
        <f>I7+J7+L7+K7+M7-E10</f>
        <v>-8102704</v>
      </c>
      <c r="I7" s="22">
        <f>SUMIF(кврПлПер,I$5,СумВед14)</f>
        <v>0</v>
      </c>
      <c r="J7" s="22">
        <f>SUMIF(кврПлПер,J$5,СумВед14)</f>
        <v>0</v>
      </c>
      <c r="K7" s="22">
        <f>SUMIF(кврПлПер,K$5,СумВед14)</f>
        <v>0</v>
      </c>
      <c r="L7" s="22">
        <f>SUMIF(кврПлПер,L$5,СумВед14)</f>
        <v>0</v>
      </c>
      <c r="M7" s="22">
        <f>SUMIF(кврПлПер,M$5,СумВед14)</f>
        <v>60000</v>
      </c>
    </row>
    <row r="8" spans="1:13" s="15" customFormat="1" ht="171">
      <c r="A8" s="16" t="s">
        <v>16</v>
      </c>
      <c r="B8" s="24" t="s">
        <v>17</v>
      </c>
      <c r="C8" s="25"/>
      <c r="D8" s="19">
        <f>D9</f>
        <v>8102704</v>
      </c>
      <c r="E8" s="19">
        <f>E9</f>
        <v>8102704</v>
      </c>
      <c r="F8" s="19">
        <f>F9</f>
        <v>8102704</v>
      </c>
      <c r="G8" s="20">
        <v>2018</v>
      </c>
      <c r="H8" s="21">
        <f>I8+J8+L8+K8+M8-F10</f>
        <v>-8102704</v>
      </c>
      <c r="I8" s="22">
        <f>SUMIF(кврПлПер,I$5,СумВед15)</f>
        <v>0</v>
      </c>
      <c r="J8" s="22">
        <f>SUMIF(кврПлПер,J$5,СумВед15)</f>
        <v>0</v>
      </c>
      <c r="K8" s="22">
        <f>SUMIF(кврПлПер,K$5,СумВед15)</f>
        <v>0</v>
      </c>
      <c r="L8" s="22">
        <f>SUMIF(кврПлПер,L$5,СумВед15)</f>
        <v>0</v>
      </c>
      <c r="M8" s="22">
        <f>SUMIF(кврПлПер,M$5,СумВед15)</f>
        <v>60000</v>
      </c>
    </row>
    <row r="9" spans="1:13" s="15" customFormat="1" ht="57">
      <c r="A9" s="16" t="s">
        <v>18</v>
      </c>
      <c r="B9" s="17" t="s">
        <v>19</v>
      </c>
      <c r="C9" s="18" t="s">
        <v>20</v>
      </c>
      <c r="D9" s="19">
        <v>8102704</v>
      </c>
      <c r="E9" s="19">
        <v>8102704</v>
      </c>
      <c r="F9" s="19">
        <v>8102704</v>
      </c>
      <c r="G9" s="26"/>
      <c r="H9" s="26"/>
    </row>
    <row r="10" spans="1:13" s="31" customFormat="1" ht="15">
      <c r="A10" s="27"/>
      <c r="B10" s="28" t="s">
        <v>21</v>
      </c>
      <c r="C10" s="28"/>
      <c r="D10" s="29">
        <f>SUM(D6,D8)</f>
        <v>8162704</v>
      </c>
      <c r="E10" s="29">
        <f>SUM(E6,E8)</f>
        <v>8162704</v>
      </c>
      <c r="F10" s="29">
        <f>SUM(F6,F8)</f>
        <v>8162704</v>
      </c>
      <c r="G10" s="30"/>
      <c r="H10" s="30"/>
    </row>
  </sheetData>
  <mergeCells count="3">
    <mergeCell ref="A1:F1"/>
    <mergeCell ref="A2:F2"/>
    <mergeCell ref="A3:F3"/>
  </mergeCells>
  <pageMargins left="0.78740157480314965" right="0.19685039370078741" top="0.39370078740157483" bottom="0.39370078740157483" header="0" footer="0"/>
  <pageSetup paperSize="9" fitToHeight="0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публ</vt:lpstr>
      <vt:lpstr>публ!Область_печати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2024-03-12T05:28:27Z</dcterms:created>
  <dcterms:modified xsi:type="dcterms:W3CDTF">2024-03-12T05:28:44Z</dcterms:modified>
</cp:coreProperties>
</file>