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90" windowWidth="7515" windowHeight="11010"/>
  </bookViews>
  <sheets>
    <sheet name="Приложение № 3 к ГП (2)" sheetId="14" r:id="rId1"/>
  </sheets>
  <definedNames>
    <definedName name="_xlnm.Print_Titles" localSheetId="0">'Приложение № 3 к ГП (2)'!$5:$7</definedName>
  </definedNames>
  <calcPr calcId="124519"/>
</workbook>
</file>

<file path=xl/calcChain.xml><?xml version="1.0" encoding="utf-8"?>
<calcChain xmlns="http://schemas.openxmlformats.org/spreadsheetml/2006/main">
  <c r="E14" i="14"/>
  <c r="G8"/>
  <c r="I15"/>
  <c r="G14"/>
  <c r="H14"/>
  <c r="G13"/>
  <c r="H13"/>
  <c r="F14"/>
  <c r="F8"/>
  <c r="H19"/>
  <c r="G19"/>
  <c r="F19"/>
  <c r="H20"/>
  <c r="G20"/>
  <c r="F20"/>
  <c r="F37"/>
  <c r="G21"/>
  <c r="H21"/>
  <c r="F21"/>
  <c r="F24"/>
  <c r="I27"/>
  <c r="I28"/>
  <c r="I38"/>
  <c r="E39"/>
  <c r="E37" s="1"/>
  <c r="E31"/>
  <c r="E29" s="1"/>
  <c r="E26"/>
  <c r="E24" s="1"/>
  <c r="E21"/>
  <c r="E20"/>
  <c r="E19"/>
  <c r="E10" s="1"/>
  <c r="E16"/>
  <c r="E13"/>
  <c r="E12"/>
  <c r="E11"/>
  <c r="F29"/>
  <c r="F13"/>
  <c r="E17" l="1"/>
  <c r="E8" s="1"/>
  <c r="F11"/>
  <c r="F10"/>
  <c r="G10"/>
  <c r="G11"/>
  <c r="F12"/>
  <c r="G12"/>
  <c r="F16"/>
  <c r="G16"/>
  <c r="G17"/>
  <c r="G24"/>
  <c r="G29"/>
  <c r="G37"/>
  <c r="F17" l="1"/>
  <c r="H10"/>
  <c r="H12"/>
  <c r="H37"/>
  <c r="H29"/>
  <c r="H16" l="1"/>
  <c r="I36"/>
  <c r="I35"/>
  <c r="I39"/>
  <c r="I37" s="1"/>
  <c r="I32"/>
  <c r="I31"/>
  <c r="I26"/>
  <c r="I23"/>
  <c r="I19"/>
  <c r="H24"/>
  <c r="I14"/>
  <c r="I33"/>
  <c r="I8" l="1"/>
  <c r="I12"/>
  <c r="I29"/>
  <c r="I21"/>
  <c r="I24"/>
  <c r="I13"/>
  <c r="I16"/>
  <c r="I10"/>
  <c r="H11" l="1"/>
  <c r="H8" s="1"/>
  <c r="H17"/>
  <c r="I17" l="1"/>
  <c r="I20"/>
  <c r="I11"/>
</calcChain>
</file>

<file path=xl/sharedStrings.xml><?xml version="1.0" encoding="utf-8"?>
<sst xmlns="http://schemas.openxmlformats.org/spreadsheetml/2006/main" count="92" uniqueCount="38">
  <si>
    <t>ГРБС</t>
  </si>
  <si>
    <t>Наименование  программы, подпрограммы</t>
  </si>
  <si>
    <t>в том числе по ГРБС:</t>
  </si>
  <si>
    <t>всего расходные обязательства  по программе</t>
  </si>
  <si>
    <t>Муниципальная программа</t>
  </si>
  <si>
    <t>Статус (муниципальная программа, подпрограмма)</t>
  </si>
  <si>
    <t>всего расходные обязательства  по подпрограмме</t>
  </si>
  <si>
    <t>806</t>
  </si>
  <si>
    <t>875</t>
  </si>
  <si>
    <t>856</t>
  </si>
  <si>
    <t xml:space="preserve">УМС Богучанского района </t>
  </si>
  <si>
    <t>863</t>
  </si>
  <si>
    <t>Управление образования администрации Богучанского района</t>
  </si>
  <si>
    <t>МКУ "Муниципальная служба Заказчика"</t>
  </si>
  <si>
    <t>830</t>
  </si>
  <si>
    <t>Х</t>
  </si>
  <si>
    <t xml:space="preserve">"Реформирование и модернизация жилищно-коммунального хозяйства и повышение энергетической эффективности" </t>
  </si>
  <si>
    <t>Администрация Богучанского района</t>
  </si>
  <si>
    <t xml:space="preserve">Приложение № 2
к муниципальной программе Богучанского района "Реформирование и модернизация жилищно-коммунального хозяйства и повышение энергетической эффективности" </t>
  </si>
  <si>
    <t>Распределение планируемых расходов за счет средств  бюджета по мероприятиям и подпрограммам  муниципальной программы</t>
  </si>
  <si>
    <t>Муниципальное казенное учреждение "Муниципальная пожарная часть № 1"</t>
  </si>
  <si>
    <t>880</t>
  </si>
  <si>
    <t>"Создание условий для безубыточной деятельности организаций жилищно-коммунального комплекса Богучанского района"</t>
  </si>
  <si>
    <t xml:space="preserve">"Организация проведения капитального ремонта общего имущества в многоквартирных домах, расположенных на территории Богучанского района" </t>
  </si>
  <si>
    <t xml:space="preserve">"Энергосбережение и повышение энергетической эффективности на территории Богучанского района" </t>
  </si>
  <si>
    <t xml:space="preserve">"Реконструкция и капитальный ремонт объектов коммунальной инфраструктуры муниципального образования Богучанский район" 
</t>
  </si>
  <si>
    <t xml:space="preserve">"Обращение с отходами на территории Богучанского района" 
</t>
  </si>
  <si>
    <t>"&lt;Чистая вода&gt; на территории муниципального образования Богучанский район"</t>
  </si>
  <si>
    <t>Наименовние главного распорядителя бюджетных средств</t>
  </si>
  <si>
    <t>МКУ «Управление культуры, физической культуры, спорта и молодежной политики Богучанского района»</t>
  </si>
  <si>
    <t xml:space="preserve">Подпрограмма </t>
  </si>
  <si>
    <t>Оценка расходов (рублей), годы</t>
  </si>
  <si>
    <t>текущий финансовый год 2021</t>
  </si>
  <si>
    <t xml:space="preserve"> очередной финансовый год 2022</t>
  </si>
  <si>
    <t>первый год планового периода 2023</t>
  </si>
  <si>
    <t>второй год планового периода  2024</t>
  </si>
  <si>
    <t>МО "Манзенский сельсовет"</t>
  </si>
  <si>
    <t>Итого на период 2021-2024гг.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</si>
</sst>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vertical="center"/>
    </xf>
    <xf numFmtId="43" fontId="2" fillId="0" borderId="0" xfId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3" fontId="2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7"/>
  <sheetViews>
    <sheetView tabSelected="1" zoomScale="90" zoomScaleNormal="90" zoomScaleSheetLayoutView="50" zoomScalePageLayoutView="50" workbookViewId="0">
      <selection activeCell="G19" sqref="G19"/>
    </sheetView>
  </sheetViews>
  <sheetFormatPr defaultColWidth="13.7109375" defaultRowHeight="45.6" customHeight="1"/>
  <cols>
    <col min="1" max="1" width="15" style="7" customWidth="1"/>
    <col min="2" max="2" width="18.7109375" style="1" customWidth="1"/>
    <col min="3" max="3" width="50" style="1" customWidth="1"/>
    <col min="4" max="4" width="10.28515625" style="1" customWidth="1"/>
    <col min="5" max="5" width="13.7109375" style="7"/>
    <col min="6" max="7" width="15.85546875" style="7" bestFit="1" customWidth="1"/>
    <col min="8" max="8" width="13.7109375" style="7"/>
    <col min="9" max="9" width="16.28515625" style="7" customWidth="1"/>
    <col min="10" max="10" width="14.5703125" style="1" bestFit="1" customWidth="1"/>
    <col min="11" max="16384" width="13.7109375" style="1"/>
  </cols>
  <sheetData>
    <row r="1" spans="1:11" ht="34.15" customHeight="1">
      <c r="F1" s="19"/>
      <c r="G1" s="19"/>
      <c r="H1" s="19"/>
      <c r="I1" s="19"/>
    </row>
    <row r="2" spans="1:11" ht="60" customHeight="1">
      <c r="E2" s="2"/>
      <c r="F2" s="19" t="s">
        <v>18</v>
      </c>
      <c r="G2" s="19"/>
      <c r="H2" s="19"/>
      <c r="I2" s="19"/>
    </row>
    <row r="3" spans="1:11" ht="27.6" customHeight="1">
      <c r="A3" s="28" t="s">
        <v>19</v>
      </c>
      <c r="B3" s="28"/>
      <c r="C3" s="28"/>
      <c r="D3" s="28"/>
      <c r="E3" s="28"/>
      <c r="F3" s="28"/>
      <c r="G3" s="28"/>
      <c r="H3" s="28"/>
      <c r="I3" s="28"/>
    </row>
    <row r="4" spans="1:11" ht="15" customHeight="1">
      <c r="A4" s="13"/>
      <c r="B4" s="2"/>
      <c r="C4" s="2"/>
      <c r="D4" s="11"/>
      <c r="E4" s="11"/>
      <c r="F4" s="11"/>
      <c r="G4" s="11"/>
      <c r="H4" s="11"/>
      <c r="I4" s="11"/>
    </row>
    <row r="5" spans="1:11" ht="18.75" customHeight="1">
      <c r="A5" s="20" t="s">
        <v>5</v>
      </c>
      <c r="B5" s="29" t="s">
        <v>1</v>
      </c>
      <c r="C5" s="30" t="s">
        <v>28</v>
      </c>
      <c r="D5" s="33" t="s">
        <v>0</v>
      </c>
      <c r="E5" s="32" t="s">
        <v>31</v>
      </c>
      <c r="F5" s="32"/>
      <c r="G5" s="32"/>
      <c r="H5" s="32"/>
      <c r="I5" s="32"/>
    </row>
    <row r="6" spans="1:11" ht="45.6" customHeight="1">
      <c r="A6" s="20"/>
      <c r="B6" s="29"/>
      <c r="C6" s="31"/>
      <c r="D6" s="34"/>
      <c r="E6" s="16" t="s">
        <v>32</v>
      </c>
      <c r="F6" s="16" t="s">
        <v>33</v>
      </c>
      <c r="G6" s="16" t="s">
        <v>34</v>
      </c>
      <c r="H6" s="16" t="s">
        <v>35</v>
      </c>
      <c r="I6" s="18" t="s">
        <v>37</v>
      </c>
    </row>
    <row r="7" spans="1:11" ht="12.75">
      <c r="A7" s="12">
        <v>1</v>
      </c>
      <c r="B7" s="10">
        <v>2</v>
      </c>
      <c r="C7" s="10">
        <v>3</v>
      </c>
      <c r="D7" s="10">
        <v>4</v>
      </c>
      <c r="E7" s="10">
        <v>5</v>
      </c>
      <c r="F7" s="14">
        <v>6</v>
      </c>
      <c r="G7" s="10">
        <v>7</v>
      </c>
      <c r="H7" s="10">
        <v>8</v>
      </c>
      <c r="I7" s="10">
        <v>9</v>
      </c>
    </row>
    <row r="8" spans="1:11" ht="12.75">
      <c r="A8" s="20" t="s">
        <v>4</v>
      </c>
      <c r="B8" s="21" t="s">
        <v>16</v>
      </c>
      <c r="C8" s="9" t="s">
        <v>3</v>
      </c>
      <c r="D8" s="3" t="s">
        <v>15</v>
      </c>
      <c r="E8" s="4">
        <f>E17+E21+E24+E29+E37</f>
        <v>334140309.19</v>
      </c>
      <c r="F8" s="4">
        <f>F17+F21+F24+F29+F37</f>
        <v>263092294</v>
      </c>
      <c r="G8" s="4">
        <f>G17+G21+G24+G29+G37</f>
        <v>252292294</v>
      </c>
      <c r="H8" s="4">
        <f>SUM(H10:H16)</f>
        <v>252292294</v>
      </c>
      <c r="I8" s="4">
        <f>SUM(I10:I16)</f>
        <v>1101817191.1900001</v>
      </c>
      <c r="J8" s="5"/>
      <c r="K8" s="5"/>
    </row>
    <row r="9" spans="1:11" ht="12.75">
      <c r="A9" s="20"/>
      <c r="B9" s="21"/>
      <c r="C9" s="9" t="s">
        <v>2</v>
      </c>
      <c r="D9" s="3"/>
      <c r="E9" s="4"/>
      <c r="F9" s="4"/>
      <c r="G9" s="4"/>
      <c r="H9" s="4"/>
      <c r="I9" s="4"/>
      <c r="J9" s="5"/>
      <c r="K9" s="5"/>
    </row>
    <row r="10" spans="1:11" ht="12.75">
      <c r="A10" s="20"/>
      <c r="B10" s="21"/>
      <c r="C10" s="9" t="s">
        <v>17</v>
      </c>
      <c r="D10" s="3">
        <v>806</v>
      </c>
      <c r="E10" s="4">
        <f>E19</f>
        <v>212852420</v>
      </c>
      <c r="F10" s="4">
        <f>F19</f>
        <v>243471800</v>
      </c>
      <c r="G10" s="4">
        <f t="shared" ref="G10:H10" si="0">G19</f>
        <v>243471800</v>
      </c>
      <c r="H10" s="4">
        <f t="shared" si="0"/>
        <v>243471800</v>
      </c>
      <c r="I10" s="4">
        <f>E10+F10+G10+H10</f>
        <v>943267820</v>
      </c>
      <c r="J10" s="5"/>
      <c r="K10" s="5"/>
    </row>
    <row r="11" spans="1:11" ht="25.5">
      <c r="A11" s="20"/>
      <c r="B11" s="21"/>
      <c r="C11" s="9" t="s">
        <v>20</v>
      </c>
      <c r="D11" s="3" t="s">
        <v>21</v>
      </c>
      <c r="E11" s="4">
        <f t="shared" ref="E11:F11" si="1">E20</f>
        <v>6283442</v>
      </c>
      <c r="F11" s="4">
        <f t="shared" si="1"/>
        <v>6151040</v>
      </c>
      <c r="G11" s="4">
        <f t="shared" ref="G11:H11" si="2">G20</f>
        <v>6151040</v>
      </c>
      <c r="H11" s="4">
        <f t="shared" si="2"/>
        <v>6151040</v>
      </c>
      <c r="I11" s="4">
        <f>E11+F11+G11+H11</f>
        <v>24736562</v>
      </c>
      <c r="J11" s="5"/>
      <c r="K11" s="5"/>
    </row>
    <row r="12" spans="1:11" ht="12.75">
      <c r="A12" s="20"/>
      <c r="B12" s="21"/>
      <c r="C12" s="9" t="s">
        <v>13</v>
      </c>
      <c r="D12" s="3" t="s">
        <v>14</v>
      </c>
      <c r="E12" s="4">
        <f>E31+E39</f>
        <v>110071799.75999999</v>
      </c>
      <c r="F12" s="4">
        <f>F31+F39</f>
        <v>10000000</v>
      </c>
      <c r="G12" s="4">
        <f t="shared" ref="G12:H12" si="3">G31+G39</f>
        <v>0</v>
      </c>
      <c r="H12" s="4">
        <f t="shared" si="3"/>
        <v>0</v>
      </c>
      <c r="I12" s="4">
        <f>I31+I39</f>
        <v>120071799.75999999</v>
      </c>
      <c r="J12" s="5"/>
      <c r="K12" s="5"/>
    </row>
    <row r="13" spans="1:11" ht="25.5">
      <c r="A13" s="20"/>
      <c r="B13" s="21"/>
      <c r="C13" s="9" t="s">
        <v>12</v>
      </c>
      <c r="D13" s="3" t="s">
        <v>8</v>
      </c>
      <c r="E13" s="4">
        <f t="shared" ref="E13" si="4">E26</f>
        <v>2448692.4300000002</v>
      </c>
      <c r="F13" s="4">
        <f>F26</f>
        <v>1200000</v>
      </c>
      <c r="G13" s="4">
        <f>G26</f>
        <v>800000</v>
      </c>
      <c r="H13" s="4">
        <f>H26</f>
        <v>1200000</v>
      </c>
      <c r="I13" s="4">
        <f>E13+F13+G13+H13</f>
        <v>5648692.4299999997</v>
      </c>
      <c r="J13" s="5"/>
      <c r="K13" s="5"/>
    </row>
    <row r="14" spans="1:11" ht="25.5">
      <c r="A14" s="20"/>
      <c r="B14" s="21"/>
      <c r="C14" s="9" t="s">
        <v>29</v>
      </c>
      <c r="D14" s="3" t="s">
        <v>9</v>
      </c>
      <c r="E14" s="4">
        <f>E27</f>
        <v>1750000</v>
      </c>
      <c r="F14" s="4">
        <f>F27</f>
        <v>1200000</v>
      </c>
      <c r="G14" s="4">
        <f t="shared" ref="G14:H14" si="5">G27</f>
        <v>800000</v>
      </c>
      <c r="H14" s="4">
        <f t="shared" si="5"/>
        <v>1200000</v>
      </c>
      <c r="I14" s="4">
        <f>E14+F14+G14+H14</f>
        <v>4950000</v>
      </c>
      <c r="J14" s="5"/>
      <c r="K14" s="5"/>
    </row>
    <row r="15" spans="1:11" ht="15" customHeight="1">
      <c r="A15" s="20"/>
      <c r="B15" s="21"/>
      <c r="C15" s="35" t="s">
        <v>36</v>
      </c>
      <c r="D15" s="37"/>
      <c r="E15" s="4">
        <v>0</v>
      </c>
      <c r="F15" s="4">
        <v>0</v>
      </c>
      <c r="G15" s="4">
        <v>800000</v>
      </c>
      <c r="H15" s="4">
        <v>0</v>
      </c>
      <c r="I15" s="4">
        <f>E15+F15+G15+H15</f>
        <v>800000</v>
      </c>
      <c r="J15" s="5"/>
      <c r="K15" s="5"/>
    </row>
    <row r="16" spans="1:11" ht="18" customHeight="1">
      <c r="A16" s="20"/>
      <c r="B16" s="21"/>
      <c r="C16" s="9" t="s">
        <v>10</v>
      </c>
      <c r="D16" s="3" t="s">
        <v>11</v>
      </c>
      <c r="E16" s="4">
        <f>E23+E32</f>
        <v>733955</v>
      </c>
      <c r="F16" s="4">
        <f>F23+F32</f>
        <v>1069454</v>
      </c>
      <c r="G16" s="4">
        <f t="shared" ref="G16:H16" si="6">G23</f>
        <v>269454</v>
      </c>
      <c r="H16" s="4">
        <f t="shared" si="6"/>
        <v>269454</v>
      </c>
      <c r="I16" s="4">
        <f>E16+F16+G16+H16</f>
        <v>2342317</v>
      </c>
      <c r="J16" s="5"/>
      <c r="K16" s="5"/>
    </row>
    <row r="17" spans="1:11" ht="23.45" customHeight="1">
      <c r="A17" s="22" t="s">
        <v>30</v>
      </c>
      <c r="B17" s="25" t="s">
        <v>22</v>
      </c>
      <c r="C17" s="9" t="s">
        <v>6</v>
      </c>
      <c r="D17" s="3" t="s">
        <v>15</v>
      </c>
      <c r="E17" s="4">
        <f t="shared" ref="E17" si="7">E19+E20</f>
        <v>219135862</v>
      </c>
      <c r="F17" s="4">
        <f t="shared" ref="F17:G17" si="8">F19+F20</f>
        <v>249622840</v>
      </c>
      <c r="G17" s="4">
        <f t="shared" si="8"/>
        <v>249622840</v>
      </c>
      <c r="H17" s="4">
        <f t="shared" ref="H17" si="9">H19+H20</f>
        <v>249622840</v>
      </c>
      <c r="I17" s="4">
        <f>E17+F17+G17+H17</f>
        <v>968004382</v>
      </c>
      <c r="J17" s="5"/>
      <c r="K17" s="5"/>
    </row>
    <row r="18" spans="1:11" ht="17.45" customHeight="1">
      <c r="A18" s="23"/>
      <c r="B18" s="26"/>
      <c r="C18" s="9" t="s">
        <v>2</v>
      </c>
      <c r="D18" s="3"/>
      <c r="E18" s="4"/>
      <c r="F18" s="4"/>
      <c r="G18" s="4"/>
      <c r="H18" s="4"/>
      <c r="I18" s="4"/>
      <c r="J18" s="5"/>
      <c r="K18" s="5"/>
    </row>
    <row r="19" spans="1:11" ht="23.45" customHeight="1">
      <c r="A19" s="23"/>
      <c r="B19" s="26"/>
      <c r="C19" s="9" t="s">
        <v>17</v>
      </c>
      <c r="D19" s="3" t="s">
        <v>7</v>
      </c>
      <c r="E19" s="4">
        <f>195751920+17100500</f>
        <v>212852420</v>
      </c>
      <c r="F19" s="4">
        <f>227801100-1429800+17100500</f>
        <v>243471800</v>
      </c>
      <c r="G19" s="4">
        <f>F19</f>
        <v>243471800</v>
      </c>
      <c r="H19" s="4">
        <f>F19</f>
        <v>243471800</v>
      </c>
      <c r="I19" s="4">
        <f>E19+F19+G19+H19</f>
        <v>943267820</v>
      </c>
      <c r="J19" s="5"/>
      <c r="K19" s="5"/>
    </row>
    <row r="20" spans="1:11" ht="33" customHeight="1">
      <c r="A20" s="24"/>
      <c r="B20" s="27"/>
      <c r="C20" s="9" t="s">
        <v>20</v>
      </c>
      <c r="D20" s="3" t="s">
        <v>21</v>
      </c>
      <c r="E20" s="4">
        <f>1450680+3870665+426162+40000+495935</f>
        <v>6283442</v>
      </c>
      <c r="F20" s="4">
        <f>4721240+1429800</f>
        <v>6151040</v>
      </c>
      <c r="G20" s="4">
        <f>F20</f>
        <v>6151040</v>
      </c>
      <c r="H20" s="4">
        <f>F20</f>
        <v>6151040</v>
      </c>
      <c r="I20" s="4">
        <f>E20+F20+G20+H20</f>
        <v>24736562</v>
      </c>
      <c r="J20" s="5"/>
      <c r="K20" s="5"/>
    </row>
    <row r="21" spans="1:11" ht="37.9" customHeight="1">
      <c r="A21" s="20" t="s">
        <v>30</v>
      </c>
      <c r="B21" s="21" t="s">
        <v>23</v>
      </c>
      <c r="C21" s="9" t="s">
        <v>6</v>
      </c>
      <c r="D21" s="3" t="s">
        <v>15</v>
      </c>
      <c r="E21" s="4">
        <f t="shared" ref="E21" si="10">E23</f>
        <v>322955</v>
      </c>
      <c r="F21" s="4">
        <f>F23</f>
        <v>269454</v>
      </c>
      <c r="G21" s="4">
        <f t="shared" ref="G21:H21" si="11">G23</f>
        <v>269454</v>
      </c>
      <c r="H21" s="4">
        <f t="shared" si="11"/>
        <v>269454</v>
      </c>
      <c r="I21" s="4">
        <f>E21+F21+G21+H21</f>
        <v>1131317</v>
      </c>
      <c r="J21" s="5"/>
      <c r="K21" s="5"/>
    </row>
    <row r="22" spans="1:11" ht="16.5" customHeight="1">
      <c r="A22" s="20"/>
      <c r="B22" s="21"/>
      <c r="C22" s="9" t="s">
        <v>2</v>
      </c>
      <c r="D22" s="3"/>
      <c r="E22" s="4"/>
      <c r="F22" s="4"/>
      <c r="G22" s="4"/>
      <c r="H22" s="4"/>
      <c r="I22" s="4"/>
      <c r="J22" s="5"/>
      <c r="K22" s="5"/>
    </row>
    <row r="23" spans="1:11" ht="37.9" customHeight="1">
      <c r="A23" s="20"/>
      <c r="B23" s="21"/>
      <c r="C23" s="9" t="s">
        <v>10</v>
      </c>
      <c r="D23" s="3" t="s">
        <v>11</v>
      </c>
      <c r="E23" s="4">
        <v>322955</v>
      </c>
      <c r="F23" s="4">
        <v>269454</v>
      </c>
      <c r="G23" s="4">
        <v>269454</v>
      </c>
      <c r="H23" s="4">
        <v>269454</v>
      </c>
      <c r="I23" s="4">
        <f>E23+F23+G23+H23</f>
        <v>1131317</v>
      </c>
      <c r="J23" s="5"/>
      <c r="K23" s="5"/>
    </row>
    <row r="24" spans="1:11" ht="12.75">
      <c r="A24" s="20" t="s">
        <v>30</v>
      </c>
      <c r="B24" s="21" t="s">
        <v>24</v>
      </c>
      <c r="C24" s="9" t="s">
        <v>6</v>
      </c>
      <c r="D24" s="3" t="s">
        <v>15</v>
      </c>
      <c r="E24" s="4">
        <f>SUM(E26:E28)</f>
        <v>4198692.43</v>
      </c>
      <c r="F24" s="4">
        <f>SUM(F26:F28)</f>
        <v>2400000</v>
      </c>
      <c r="G24" s="4">
        <f>SUM(G26:G28)</f>
        <v>2400000</v>
      </c>
      <c r="H24" s="4">
        <f>SUM(H26:H28)</f>
        <v>2400000</v>
      </c>
      <c r="I24" s="4">
        <f>E24+F24+G24+H24</f>
        <v>11398692.43</v>
      </c>
      <c r="J24" s="5"/>
      <c r="K24" s="5"/>
    </row>
    <row r="25" spans="1:11" ht="18" customHeight="1">
      <c r="A25" s="20"/>
      <c r="B25" s="21"/>
      <c r="C25" s="9" t="s">
        <v>2</v>
      </c>
      <c r="D25" s="3"/>
      <c r="E25" s="4"/>
      <c r="F25" s="4"/>
      <c r="G25" s="4"/>
      <c r="H25" s="4"/>
      <c r="I25" s="4"/>
      <c r="J25" s="5"/>
      <c r="K25" s="5"/>
    </row>
    <row r="26" spans="1:11" ht="30" customHeight="1">
      <c r="A26" s="20"/>
      <c r="B26" s="21"/>
      <c r="C26" s="9" t="s">
        <v>12</v>
      </c>
      <c r="D26" s="3" t="s">
        <v>8</v>
      </c>
      <c r="E26" s="4">
        <f>763045.87+1685646.56</f>
        <v>2448692.4300000002</v>
      </c>
      <c r="F26" s="4">
        <v>1200000</v>
      </c>
      <c r="G26" s="4">
        <v>800000</v>
      </c>
      <c r="H26" s="4">
        <v>1200000</v>
      </c>
      <c r="I26" s="4">
        <f>E26+F26+G26+H26</f>
        <v>5648692.4299999997</v>
      </c>
      <c r="J26" s="5"/>
      <c r="K26" s="5"/>
    </row>
    <row r="27" spans="1:11" ht="35.25" customHeight="1">
      <c r="A27" s="20"/>
      <c r="B27" s="21"/>
      <c r="C27" s="17" t="s">
        <v>29</v>
      </c>
      <c r="D27" s="3" t="s">
        <v>9</v>
      </c>
      <c r="E27" s="4">
        <v>1750000</v>
      </c>
      <c r="F27" s="4">
        <v>1200000</v>
      </c>
      <c r="G27" s="4">
        <v>800000</v>
      </c>
      <c r="H27" s="4">
        <v>1200000</v>
      </c>
      <c r="I27" s="4">
        <f>E27+F27+G27+H27</f>
        <v>4950000</v>
      </c>
      <c r="J27" s="5"/>
      <c r="K27" s="5"/>
    </row>
    <row r="28" spans="1:11" ht="37.5" customHeight="1">
      <c r="A28" s="20"/>
      <c r="B28" s="21"/>
      <c r="C28" s="35" t="s">
        <v>36</v>
      </c>
      <c r="D28" s="36"/>
      <c r="E28" s="4">
        <v>0</v>
      </c>
      <c r="F28" s="4">
        <v>0</v>
      </c>
      <c r="G28" s="4">
        <v>800000</v>
      </c>
      <c r="H28" s="4">
        <v>0</v>
      </c>
      <c r="I28" s="4">
        <f>E28+F28+G28+H28</f>
        <v>800000</v>
      </c>
      <c r="J28" s="5"/>
      <c r="K28" s="5"/>
    </row>
    <row r="29" spans="1:11" ht="27.6" customHeight="1">
      <c r="A29" s="20" t="s">
        <v>30</v>
      </c>
      <c r="B29" s="21" t="s">
        <v>25</v>
      </c>
      <c r="C29" s="9" t="s">
        <v>6</v>
      </c>
      <c r="D29" s="3" t="s">
        <v>15</v>
      </c>
      <c r="E29" s="4">
        <f>E31+E32</f>
        <v>44898541.399999999</v>
      </c>
      <c r="F29" s="4">
        <f>F31+F32</f>
        <v>10800000</v>
      </c>
      <c r="G29" s="4">
        <f t="shared" ref="G29:I29" si="12">G31+G32</f>
        <v>0</v>
      </c>
      <c r="H29" s="4">
        <f t="shared" si="12"/>
        <v>0</v>
      </c>
      <c r="I29" s="4">
        <f t="shared" si="12"/>
        <v>55698541.399999999</v>
      </c>
      <c r="J29" s="5"/>
      <c r="K29" s="5"/>
    </row>
    <row r="30" spans="1:11" ht="27.6" customHeight="1">
      <c r="A30" s="20"/>
      <c r="B30" s="21"/>
      <c r="C30" s="9" t="s">
        <v>2</v>
      </c>
      <c r="D30" s="3"/>
      <c r="E30" s="4"/>
      <c r="F30" s="4"/>
      <c r="G30" s="4"/>
      <c r="H30" s="4"/>
      <c r="I30" s="4"/>
      <c r="J30" s="5"/>
      <c r="K30" s="5"/>
    </row>
    <row r="31" spans="1:11" ht="27.6" customHeight="1">
      <c r="A31" s="20"/>
      <c r="B31" s="21"/>
      <c r="C31" s="9" t="s">
        <v>13</v>
      </c>
      <c r="D31" s="3" t="s">
        <v>14</v>
      </c>
      <c r="E31" s="4">
        <f>29598962.4+6071680+8580000+236898+1</f>
        <v>44487541.399999999</v>
      </c>
      <c r="F31" s="4">
        <v>10000000</v>
      </c>
      <c r="G31" s="4">
        <v>0</v>
      </c>
      <c r="H31" s="4">
        <v>0</v>
      </c>
      <c r="I31" s="4">
        <f>E31+F31+G31+H31</f>
        <v>54487541.399999999</v>
      </c>
      <c r="J31" s="5"/>
      <c r="K31" s="5"/>
    </row>
    <row r="32" spans="1:11" ht="42" customHeight="1">
      <c r="A32" s="20"/>
      <c r="B32" s="21"/>
      <c r="C32" s="9" t="s">
        <v>10</v>
      </c>
      <c r="D32" s="3" t="s">
        <v>11</v>
      </c>
      <c r="E32" s="4">
        <v>411000</v>
      </c>
      <c r="F32" s="4">
        <v>800000</v>
      </c>
      <c r="G32" s="4">
        <v>0</v>
      </c>
      <c r="H32" s="4">
        <v>0</v>
      </c>
      <c r="I32" s="4">
        <f>E32+F32+G32+H32</f>
        <v>1211000</v>
      </c>
      <c r="J32" s="5"/>
      <c r="K32" s="5"/>
    </row>
    <row r="33" spans="1:11" ht="18" customHeight="1">
      <c r="A33" s="20" t="s">
        <v>30</v>
      </c>
      <c r="B33" s="21" t="s">
        <v>26</v>
      </c>
      <c r="C33" s="9" t="s">
        <v>6</v>
      </c>
      <c r="D33" s="3" t="s">
        <v>15</v>
      </c>
      <c r="E33" s="4" t="s">
        <v>15</v>
      </c>
      <c r="F33" s="4" t="s">
        <v>15</v>
      </c>
      <c r="G33" s="4" t="s">
        <v>15</v>
      </c>
      <c r="H33" s="4" t="s">
        <v>15</v>
      </c>
      <c r="I33" s="4" t="str">
        <f>E33</f>
        <v>Х</v>
      </c>
      <c r="J33" s="5"/>
      <c r="K33" s="5"/>
    </row>
    <row r="34" spans="1:11" ht="17.25" customHeight="1">
      <c r="A34" s="20"/>
      <c r="B34" s="21"/>
      <c r="C34" s="9" t="s">
        <v>2</v>
      </c>
      <c r="D34" s="3"/>
      <c r="E34" s="4"/>
      <c r="F34" s="4"/>
      <c r="G34" s="4"/>
      <c r="H34" s="4"/>
      <c r="I34" s="4"/>
      <c r="J34" s="5"/>
      <c r="K34" s="5"/>
    </row>
    <row r="35" spans="1:11" ht="18" customHeight="1">
      <c r="A35" s="20"/>
      <c r="B35" s="21"/>
      <c r="C35" s="9" t="s">
        <v>13</v>
      </c>
      <c r="D35" s="3" t="s">
        <v>14</v>
      </c>
      <c r="E35" s="4" t="s">
        <v>15</v>
      </c>
      <c r="F35" s="4" t="s">
        <v>15</v>
      </c>
      <c r="G35" s="4" t="s">
        <v>15</v>
      </c>
      <c r="H35" s="4" t="s">
        <v>15</v>
      </c>
      <c r="I35" s="4" t="str">
        <f>E35</f>
        <v>Х</v>
      </c>
      <c r="J35" s="5"/>
      <c r="K35" s="5"/>
    </row>
    <row r="36" spans="1:11" ht="25.5" customHeight="1">
      <c r="A36" s="20"/>
      <c r="B36" s="21"/>
      <c r="C36" s="9" t="s">
        <v>17</v>
      </c>
      <c r="D36" s="3" t="s">
        <v>7</v>
      </c>
      <c r="E36" s="4" t="s">
        <v>15</v>
      </c>
      <c r="F36" s="4" t="s">
        <v>15</v>
      </c>
      <c r="G36" s="4" t="s">
        <v>15</v>
      </c>
      <c r="H36" s="4" t="s">
        <v>15</v>
      </c>
      <c r="I36" s="4" t="str">
        <f>E36</f>
        <v>Х</v>
      </c>
      <c r="J36" s="5"/>
      <c r="K36" s="5"/>
    </row>
    <row r="37" spans="1:11" ht="23.45" customHeight="1">
      <c r="A37" s="20" t="s">
        <v>30</v>
      </c>
      <c r="B37" s="21" t="s">
        <v>27</v>
      </c>
      <c r="C37" s="9" t="s">
        <v>6</v>
      </c>
      <c r="D37" s="3" t="s">
        <v>15</v>
      </c>
      <c r="E37" s="4">
        <f t="shared" ref="E37" si="13">E39</f>
        <v>65584258.359999999</v>
      </c>
      <c r="F37" s="4">
        <f t="shared" ref="F37:I37" si="14">F39</f>
        <v>0</v>
      </c>
      <c r="G37" s="4">
        <f t="shared" si="14"/>
        <v>0</v>
      </c>
      <c r="H37" s="4">
        <f t="shared" si="14"/>
        <v>0</v>
      </c>
      <c r="I37" s="4">
        <f t="shared" si="14"/>
        <v>65584258.359999999</v>
      </c>
      <c r="J37" s="5"/>
      <c r="K37" s="5"/>
    </row>
    <row r="38" spans="1:11" ht="23.45" customHeight="1">
      <c r="A38" s="20"/>
      <c r="B38" s="21"/>
      <c r="C38" s="9" t="s">
        <v>2</v>
      </c>
      <c r="D38" s="3"/>
      <c r="E38" s="4"/>
      <c r="F38" s="4"/>
      <c r="G38" s="4"/>
      <c r="H38" s="4"/>
      <c r="I38" s="4">
        <f>E38+F38+G38+H38</f>
        <v>0</v>
      </c>
      <c r="J38" s="5"/>
      <c r="K38" s="5"/>
    </row>
    <row r="39" spans="1:11" ht="23.45" customHeight="1">
      <c r="A39" s="20"/>
      <c r="B39" s="21"/>
      <c r="C39" s="9" t="s">
        <v>13</v>
      </c>
      <c r="D39" s="3" t="s">
        <v>14</v>
      </c>
      <c r="E39" s="4">
        <f>11156665.36+51194100+2694400+539093</f>
        <v>65584258.359999999</v>
      </c>
      <c r="F39" s="4">
        <v>0</v>
      </c>
      <c r="G39" s="4">
        <v>0</v>
      </c>
      <c r="H39" s="4">
        <v>0</v>
      </c>
      <c r="I39" s="4">
        <f>E39+F39+G39+H39</f>
        <v>65584258.359999999</v>
      </c>
      <c r="J39" s="5"/>
      <c r="K39" s="5"/>
    </row>
    <row r="40" spans="1:11" ht="45.6" customHeight="1">
      <c r="G40" s="15"/>
    </row>
    <row r="41" spans="1:11" ht="45.6" customHeight="1">
      <c r="F41" s="6"/>
      <c r="G41" s="6"/>
    </row>
    <row r="42" spans="1:11" ht="45.6" customHeight="1">
      <c r="F42" s="8"/>
      <c r="G42" s="8"/>
    </row>
    <row r="46" spans="1:11" ht="45.6" customHeight="1">
      <c r="E46" s="6"/>
    </row>
    <row r="47" spans="1:11" ht="45.6" customHeight="1">
      <c r="E47" s="8"/>
    </row>
  </sheetData>
  <mergeCells count="22">
    <mergeCell ref="A33:A36"/>
    <mergeCell ref="B33:B36"/>
    <mergeCell ref="A37:A39"/>
    <mergeCell ref="B37:B39"/>
    <mergeCell ref="A21:A23"/>
    <mergeCell ref="B21:B23"/>
    <mergeCell ref="A24:A28"/>
    <mergeCell ref="B24:B28"/>
    <mergeCell ref="A29:A32"/>
    <mergeCell ref="B29:B32"/>
    <mergeCell ref="F1:I1"/>
    <mergeCell ref="F2:I2"/>
    <mergeCell ref="A8:A16"/>
    <mergeCell ref="B8:B16"/>
    <mergeCell ref="A17:A20"/>
    <mergeCell ref="B17:B20"/>
    <mergeCell ref="A3:I3"/>
    <mergeCell ref="A5:A6"/>
    <mergeCell ref="B5:B6"/>
    <mergeCell ref="C5:C6"/>
    <mergeCell ref="E5:I5"/>
    <mergeCell ref="D5:D6"/>
  </mergeCells>
  <pageMargins left="0.59055118110236227" right="0.19685039370078741" top="0.70866141732283472" bottom="0.47244094488188981" header="0.31496062992125984" footer="0.23622047244094491"/>
  <pageSetup paperSize="9" scale="80" fitToHeight="2" orientation="landscape" r:id="rId1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3 к ГП (2)</vt:lpstr>
      <vt:lpstr>'Приложение № 3 к ГП (2)'!Заголовки_для_печати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UMSUser_02</cp:lastModifiedBy>
  <cp:lastPrinted>2021-11-11T05:57:17Z</cp:lastPrinted>
  <dcterms:created xsi:type="dcterms:W3CDTF">2007-07-17T01:27:34Z</dcterms:created>
  <dcterms:modified xsi:type="dcterms:W3CDTF">2021-11-11T05:59:20Z</dcterms:modified>
</cp:coreProperties>
</file>