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15360" windowHeight="7155"/>
  </bookViews>
  <sheets>
    <sheet name="Приложение № 2 к МП" sheetId="13" r:id="rId1"/>
    <sheet name="Лист1" sheetId="14" r:id="rId2"/>
  </sheets>
  <definedNames>
    <definedName name="_xlnm.Print_Titles" localSheetId="0">'Приложение № 2 к МП'!$4:$5</definedName>
    <definedName name="_xlnm.Print_Area" localSheetId="0">'Приложение № 2 к МП'!$A$1:$I$28</definedName>
  </definedNames>
  <calcPr calcId="125725"/>
</workbook>
</file>

<file path=xl/calcChain.xml><?xml version="1.0" encoding="utf-8"?>
<calcChain xmlns="http://schemas.openxmlformats.org/spreadsheetml/2006/main">
  <c r="E16" i="13"/>
  <c r="H15"/>
  <c r="H13" s="1"/>
  <c r="G15"/>
  <c r="G9" s="1"/>
  <c r="F15"/>
  <c r="E9"/>
  <c r="E18"/>
  <c r="E15"/>
  <c r="E28"/>
  <c r="E24"/>
  <c r="F18"/>
  <c r="F11"/>
  <c r="G11"/>
  <c r="H11"/>
  <c r="E11"/>
  <c r="I11" s="1"/>
  <c r="I20"/>
  <c r="F12"/>
  <c r="I12" s="1"/>
  <c r="G12"/>
  <c r="H12"/>
  <c r="E12"/>
  <c r="E13"/>
  <c r="I17"/>
  <c r="I27"/>
  <c r="H9" l="1"/>
  <c r="G13"/>
  <c r="F13"/>
  <c r="F9"/>
  <c r="I21"/>
  <c r="E22"/>
  <c r="I28"/>
  <c r="F22"/>
  <c r="G22"/>
  <c r="H22"/>
  <c r="H18"/>
  <c r="I15"/>
  <c r="H10"/>
  <c r="F8"/>
  <c r="G8"/>
  <c r="H8"/>
  <c r="I24"/>
  <c r="G18"/>
  <c r="G10"/>
  <c r="F10"/>
  <c r="I13" l="1"/>
  <c r="H6"/>
  <c r="G6"/>
  <c r="F6"/>
  <c r="I9"/>
  <c r="E8"/>
  <c r="I16"/>
  <c r="I18"/>
  <c r="I22"/>
  <c r="E10"/>
  <c r="I10" s="1"/>
  <c r="I8" l="1"/>
  <c r="E6"/>
  <c r="I6" s="1"/>
</calcChain>
</file>

<file path=xl/sharedStrings.xml><?xml version="1.0" encoding="utf-8"?>
<sst xmlns="http://schemas.openxmlformats.org/spreadsheetml/2006/main" count="54" uniqueCount="34">
  <si>
    <t>ГРБС</t>
  </si>
  <si>
    <t>Подпрограмма 1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</si>
  <si>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</si>
  <si>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</si>
  <si>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</si>
  <si>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Итого на период</t>
  </si>
  <si>
    <t>Подпрограмма 2</t>
  </si>
  <si>
    <t>Подпрограмма 3</t>
  </si>
  <si>
    <t>Муниципальная программа</t>
  </si>
  <si>
    <t>Распределение планируемых расходов за счет средств районного бюджета по мероприятиям и подпрограммам
 муниципальной программы</t>
  </si>
  <si>
    <t>Статус (муниципальная программа, подпрограмма)</t>
  </si>
  <si>
    <t>всего расходные обязательства  по подпрограмме</t>
  </si>
  <si>
    <t>Финансовое управление администрации Богучанского района</t>
  </si>
  <si>
    <t>администрация Богучанского района</t>
  </si>
  <si>
    <t>890</t>
  </si>
  <si>
    <t>875</t>
  </si>
  <si>
    <t>Управление образования администрации Богучанского района</t>
  </si>
  <si>
    <t>806</t>
  </si>
  <si>
    <t>Х</t>
  </si>
  <si>
    <t>Приложение № 2
к муниципальной программе Богучанского района "Развитие транспортной системы Богучанского района"</t>
  </si>
  <si>
    <t>"Развитие транспортной системы Богучанского района"</t>
  </si>
  <si>
    <t>"Дороги Богучанского района"</t>
  </si>
  <si>
    <t xml:space="preserve">"Развитие транспортного комплекса Богучанского района" </t>
  </si>
  <si>
    <t xml:space="preserve">"Безопасность дорожного движения в Богучанском районе" </t>
  </si>
  <si>
    <t>Наименование главного распорядителя бюджетных средств (далее - ГРБС)</t>
  </si>
  <si>
    <t>Расходы по годам (рублей)</t>
  </si>
  <si>
    <t>МКУ "Муниципальная служба заказчика"</t>
  </si>
  <si>
    <t>830</t>
  </si>
  <si>
    <t>УМС Богучанского района</t>
  </si>
  <si>
    <t>863</t>
  </si>
  <si>
    <t>Текущий финансовый год 2021</t>
  </si>
  <si>
    <t>Очередной финансоввй год 2022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</si>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</sst>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35"/>
  <sheetViews>
    <sheetView tabSelected="1" view="pageBreakPreview" zoomScale="60" zoomScaleNormal="70" workbookViewId="0">
      <selection activeCell="H22" sqref="H22"/>
    </sheetView>
  </sheetViews>
  <sheetFormatPr defaultRowHeight="12.75"/>
  <cols>
    <col min="1" max="1" width="22.28515625" style="1" customWidth="1"/>
    <col min="2" max="2" width="34.5703125" style="1" customWidth="1"/>
    <col min="3" max="3" width="51.140625" style="1" customWidth="1"/>
    <col min="4" max="4" width="8.42578125" style="1" customWidth="1"/>
    <col min="5" max="5" width="20.42578125" style="1" customWidth="1"/>
    <col min="6" max="6" width="20.85546875" style="1" customWidth="1"/>
    <col min="7" max="7" width="21.28515625" style="1" customWidth="1"/>
    <col min="8" max="8" width="20.140625" style="1" customWidth="1"/>
    <col min="9" max="9" width="20.7109375" style="11" customWidth="1"/>
    <col min="10" max="16384" width="9.140625" style="1"/>
  </cols>
  <sheetData>
    <row r="1" spans="1:10" ht="61.5" customHeight="1">
      <c r="E1" s="41" t="s">
        <v>19</v>
      </c>
      <c r="F1" s="41"/>
      <c r="G1" s="41"/>
      <c r="H1" s="41"/>
      <c r="I1" s="41"/>
      <c r="J1" s="2"/>
    </row>
    <row r="2" spans="1:10" ht="18.75">
      <c r="E2" s="13"/>
      <c r="F2" s="13"/>
      <c r="G2" s="13"/>
      <c r="H2" s="18"/>
      <c r="I2" s="14"/>
      <c r="J2" s="2"/>
    </row>
    <row r="3" spans="1:10" ht="55.5" customHeight="1">
      <c r="A3" s="44" t="s">
        <v>9</v>
      </c>
      <c r="B3" s="44"/>
      <c r="C3" s="44"/>
      <c r="D3" s="44"/>
      <c r="E3" s="44"/>
      <c r="F3" s="44"/>
      <c r="G3" s="44"/>
      <c r="H3" s="44"/>
      <c r="I3" s="44"/>
    </row>
    <row r="4" spans="1:10" s="3" customFormat="1" ht="34.5" customHeight="1">
      <c r="A4" s="45" t="s">
        <v>10</v>
      </c>
      <c r="B4" s="45" t="s">
        <v>2</v>
      </c>
      <c r="C4" s="45" t="s">
        <v>24</v>
      </c>
      <c r="D4" s="38" t="s">
        <v>0</v>
      </c>
      <c r="E4" s="46" t="s">
        <v>25</v>
      </c>
      <c r="F4" s="46"/>
      <c r="G4" s="46"/>
      <c r="H4" s="46"/>
      <c r="I4" s="46"/>
    </row>
    <row r="5" spans="1:10" s="3" customFormat="1" ht="56.25" customHeight="1">
      <c r="A5" s="45"/>
      <c r="B5" s="45"/>
      <c r="C5" s="45"/>
      <c r="D5" s="40"/>
      <c r="E5" s="26" t="s">
        <v>30</v>
      </c>
      <c r="F5" s="26" t="s">
        <v>31</v>
      </c>
      <c r="G5" s="26" t="s">
        <v>32</v>
      </c>
      <c r="H5" s="26" t="s">
        <v>33</v>
      </c>
      <c r="I5" s="12" t="s">
        <v>5</v>
      </c>
    </row>
    <row r="6" spans="1:10" s="3" customFormat="1" ht="36.75" customHeight="1">
      <c r="A6" s="38" t="s">
        <v>8</v>
      </c>
      <c r="B6" s="38" t="s">
        <v>20</v>
      </c>
      <c r="C6" s="17" t="s">
        <v>4</v>
      </c>
      <c r="D6" s="4" t="s">
        <v>18</v>
      </c>
      <c r="E6" s="7">
        <f>SUM(E8:E12)</f>
        <v>99453600</v>
      </c>
      <c r="F6" s="7">
        <f>SUM(F8:F12)</f>
        <v>111232250</v>
      </c>
      <c r="G6" s="7">
        <f>SUM(G8:G12)</f>
        <v>86129550</v>
      </c>
      <c r="H6" s="7">
        <f>SUM(H8:H12)</f>
        <v>99131650</v>
      </c>
      <c r="I6" s="7">
        <f>SUM(E6:H6)</f>
        <v>395947050</v>
      </c>
    </row>
    <row r="7" spans="1:10" s="3" customFormat="1" ht="18.75">
      <c r="A7" s="39"/>
      <c r="B7" s="39"/>
      <c r="C7" s="17" t="s">
        <v>3</v>
      </c>
      <c r="D7" s="5"/>
      <c r="E7" s="7"/>
      <c r="F7" s="7"/>
      <c r="G7" s="7"/>
      <c r="H7" s="7"/>
      <c r="I7" s="7"/>
    </row>
    <row r="8" spans="1:10" s="3" customFormat="1" ht="37.5">
      <c r="A8" s="39"/>
      <c r="B8" s="39"/>
      <c r="C8" s="30" t="s">
        <v>12</v>
      </c>
      <c r="D8" s="4" t="s">
        <v>14</v>
      </c>
      <c r="E8" s="8">
        <f>E16+E28</f>
        <v>35168980</v>
      </c>
      <c r="F8" s="8">
        <f>F16+F28</f>
        <v>4874750</v>
      </c>
      <c r="G8" s="8">
        <f>G16+G28</f>
        <v>4874750</v>
      </c>
      <c r="H8" s="8">
        <f>H16+H28</f>
        <v>4874750</v>
      </c>
      <c r="I8" s="9">
        <f>SUM(E8:H8)</f>
        <v>49793230</v>
      </c>
    </row>
    <row r="9" spans="1:10" s="3" customFormat="1" ht="21" customHeight="1">
      <c r="A9" s="39"/>
      <c r="B9" s="39"/>
      <c r="C9" s="17" t="s">
        <v>13</v>
      </c>
      <c r="D9" s="4" t="s">
        <v>17</v>
      </c>
      <c r="E9" s="8">
        <f>E15+E21+E27</f>
        <v>61575626.420000002</v>
      </c>
      <c r="F9" s="8">
        <f>F15+F21+F27</f>
        <v>106277500</v>
      </c>
      <c r="G9" s="8">
        <f>G15+G21+G27</f>
        <v>81174800</v>
      </c>
      <c r="H9" s="8">
        <f>H15+H21+H27</f>
        <v>94176900</v>
      </c>
      <c r="I9" s="9">
        <f t="shared" ref="I9:I12" si="0">SUM(E9:H9)</f>
        <v>343204826.42000002</v>
      </c>
    </row>
    <row r="10" spans="1:10" s="3" customFormat="1" ht="36" customHeight="1">
      <c r="A10" s="39"/>
      <c r="B10" s="39"/>
      <c r="C10" s="17" t="s">
        <v>16</v>
      </c>
      <c r="D10" s="4" t="s">
        <v>15</v>
      </c>
      <c r="E10" s="8">
        <f>E24</f>
        <v>92000</v>
      </c>
      <c r="F10" s="8">
        <f>F24</f>
        <v>80000</v>
      </c>
      <c r="G10" s="8">
        <f>G24</f>
        <v>80000</v>
      </c>
      <c r="H10" s="8">
        <f>H24</f>
        <v>80000</v>
      </c>
      <c r="I10" s="8">
        <f t="shared" si="0"/>
        <v>332000</v>
      </c>
    </row>
    <row r="11" spans="1:10" s="3" customFormat="1" ht="18.75">
      <c r="A11" s="39"/>
      <c r="B11" s="39"/>
      <c r="C11" s="31" t="s">
        <v>28</v>
      </c>
      <c r="D11" s="4" t="s">
        <v>29</v>
      </c>
      <c r="E11" s="8">
        <f>E20</f>
        <v>2616993.58</v>
      </c>
      <c r="F11" s="8">
        <f t="shared" ref="F11:H11" si="1">F20</f>
        <v>0</v>
      </c>
      <c r="G11" s="8">
        <f t="shared" si="1"/>
        <v>0</v>
      </c>
      <c r="H11" s="8">
        <f t="shared" si="1"/>
        <v>0</v>
      </c>
      <c r="I11" s="8">
        <f t="shared" si="0"/>
        <v>2616993.58</v>
      </c>
    </row>
    <row r="12" spans="1:10" s="3" customFormat="1" ht="23.25" customHeight="1">
      <c r="A12" s="40"/>
      <c r="B12" s="40"/>
      <c r="C12" s="29" t="s">
        <v>26</v>
      </c>
      <c r="D12" s="4" t="s">
        <v>27</v>
      </c>
      <c r="E12" s="8">
        <f>E17</f>
        <v>0</v>
      </c>
      <c r="F12" s="8">
        <f t="shared" ref="F12:H12" si="2">F17</f>
        <v>0</v>
      </c>
      <c r="G12" s="8">
        <f t="shared" si="2"/>
        <v>0</v>
      </c>
      <c r="H12" s="8">
        <f t="shared" si="2"/>
        <v>0</v>
      </c>
      <c r="I12" s="8">
        <f t="shared" si="0"/>
        <v>0</v>
      </c>
    </row>
    <row r="13" spans="1:10" s="3" customFormat="1" ht="39" customHeight="1">
      <c r="A13" s="38" t="s">
        <v>1</v>
      </c>
      <c r="B13" s="49" t="s">
        <v>21</v>
      </c>
      <c r="C13" s="17" t="s">
        <v>11</v>
      </c>
      <c r="D13" s="6" t="s">
        <v>18</v>
      </c>
      <c r="E13" s="10">
        <f>SUM(E14:E17)</f>
        <v>35195100</v>
      </c>
      <c r="F13" s="10">
        <f>SUM(F14:F17)</f>
        <v>31282350</v>
      </c>
      <c r="G13" s="10">
        <f>SUM(G14:G17)</f>
        <v>31284250</v>
      </c>
      <c r="H13" s="10">
        <f>SUM(H14:H17)</f>
        <v>31286350</v>
      </c>
      <c r="I13" s="10">
        <f>SUM(E13:H13)</f>
        <v>129048050</v>
      </c>
    </row>
    <row r="14" spans="1:10" s="3" customFormat="1" ht="18.75">
      <c r="A14" s="39"/>
      <c r="B14" s="50"/>
      <c r="C14" s="17" t="s">
        <v>3</v>
      </c>
      <c r="D14" s="6"/>
      <c r="E14" s="10"/>
      <c r="F14" s="10"/>
      <c r="G14" s="10"/>
      <c r="H14" s="10"/>
      <c r="I14" s="10"/>
    </row>
    <row r="15" spans="1:10" s="3" customFormat="1" ht="18.75">
      <c r="A15" s="39"/>
      <c r="B15" s="50"/>
      <c r="C15" s="17" t="s">
        <v>13</v>
      </c>
      <c r="D15" s="6">
        <v>806</v>
      </c>
      <c r="E15" s="8">
        <f>113020+424400</f>
        <v>537420</v>
      </c>
      <c r="F15" s="8">
        <f>151150+26256450</f>
        <v>26407600</v>
      </c>
      <c r="G15" s="8">
        <f>153050+26256450</f>
        <v>26409500</v>
      </c>
      <c r="H15" s="8">
        <f>155150+26256450</f>
        <v>26411600</v>
      </c>
      <c r="I15" s="8">
        <f>SUM(E15:H15)</f>
        <v>79766120</v>
      </c>
    </row>
    <row r="16" spans="1:10" s="3" customFormat="1" ht="36" customHeight="1">
      <c r="A16" s="39"/>
      <c r="B16" s="50"/>
      <c r="C16" s="17" t="s">
        <v>12</v>
      </c>
      <c r="D16" s="4" t="s">
        <v>14</v>
      </c>
      <c r="E16" s="8">
        <f>8450180+26207500</f>
        <v>34657680</v>
      </c>
      <c r="F16" s="8">
        <v>4874750</v>
      </c>
      <c r="G16" s="8">
        <v>4874750</v>
      </c>
      <c r="H16" s="8">
        <v>4874750</v>
      </c>
      <c r="I16" s="8">
        <f t="shared" ref="I16:I17" si="3">SUM(E16:H16)</f>
        <v>49281930</v>
      </c>
    </row>
    <row r="17" spans="1:9" s="3" customFormat="1" ht="22.5" customHeight="1">
      <c r="A17" s="40"/>
      <c r="B17" s="51"/>
      <c r="C17" s="29" t="s">
        <v>26</v>
      </c>
      <c r="D17" s="4" t="s">
        <v>27</v>
      </c>
      <c r="E17" s="8">
        <v>0</v>
      </c>
      <c r="F17" s="8">
        <v>0</v>
      </c>
      <c r="G17" s="8">
        <v>0</v>
      </c>
      <c r="H17" s="8">
        <v>0</v>
      </c>
      <c r="I17" s="8">
        <f t="shared" si="3"/>
        <v>0</v>
      </c>
    </row>
    <row r="18" spans="1:9" s="3" customFormat="1" ht="18" customHeight="1">
      <c r="A18" s="37" t="s">
        <v>6</v>
      </c>
      <c r="B18" s="37" t="s">
        <v>22</v>
      </c>
      <c r="C18" s="17" t="s">
        <v>4</v>
      </c>
      <c r="D18" s="6" t="s">
        <v>18</v>
      </c>
      <c r="E18" s="10">
        <f>SUM(E20:E21)</f>
        <v>63655200</v>
      </c>
      <c r="F18" s="10">
        <f>SUM(F20:F21)</f>
        <v>79511000</v>
      </c>
      <c r="G18" s="10">
        <f>SUM(G21:G21)</f>
        <v>54406400</v>
      </c>
      <c r="H18" s="10">
        <f>SUM(H21:H21)</f>
        <v>67406400</v>
      </c>
      <c r="I18" s="10">
        <f>SUM(E18:H18)</f>
        <v>264979000</v>
      </c>
    </row>
    <row r="19" spans="1:9" s="3" customFormat="1" ht="18" customHeight="1">
      <c r="A19" s="37"/>
      <c r="B19" s="37"/>
      <c r="C19" s="17" t="s">
        <v>3</v>
      </c>
      <c r="D19" s="6"/>
      <c r="E19" s="10"/>
      <c r="F19" s="10"/>
      <c r="G19" s="10"/>
      <c r="H19" s="10"/>
      <c r="I19" s="10"/>
    </row>
    <row r="20" spans="1:9" s="3" customFormat="1" ht="18" customHeight="1">
      <c r="A20" s="37"/>
      <c r="B20" s="37"/>
      <c r="C20" s="31" t="s">
        <v>28</v>
      </c>
      <c r="D20" s="27">
        <v>863</v>
      </c>
      <c r="E20" s="32">
        <v>2616993.58</v>
      </c>
      <c r="F20" s="32">
        <v>0</v>
      </c>
      <c r="G20" s="32">
        <v>0</v>
      </c>
      <c r="H20" s="32">
        <v>0</v>
      </c>
      <c r="I20" s="33">
        <f>SUM(E20:H20)</f>
        <v>2616993.58</v>
      </c>
    </row>
    <row r="21" spans="1:9" s="3" customFormat="1" ht="18" customHeight="1">
      <c r="A21" s="37"/>
      <c r="B21" s="37"/>
      <c r="C21" s="28" t="s">
        <v>13</v>
      </c>
      <c r="D21" s="27">
        <v>806</v>
      </c>
      <c r="E21" s="33">
        <v>61038206.420000002</v>
      </c>
      <c r="F21" s="33">
        <v>79511000</v>
      </c>
      <c r="G21" s="33">
        <v>54406400</v>
      </c>
      <c r="H21" s="33">
        <v>67406400</v>
      </c>
      <c r="I21" s="33">
        <f>SUM(E21:H21)</f>
        <v>262362006.42000002</v>
      </c>
    </row>
    <row r="22" spans="1:9" s="3" customFormat="1" ht="39" customHeight="1">
      <c r="A22" s="37" t="s">
        <v>7</v>
      </c>
      <c r="B22" s="37" t="s">
        <v>23</v>
      </c>
      <c r="C22" s="17" t="s">
        <v>4</v>
      </c>
      <c r="D22" s="6" t="s">
        <v>18</v>
      </c>
      <c r="E22" s="10">
        <f>SUM(E24:E28)</f>
        <v>603300</v>
      </c>
      <c r="F22" s="10">
        <f t="shared" ref="F22:H22" si="4">SUM(F24:F28)</f>
        <v>438900</v>
      </c>
      <c r="G22" s="10">
        <f t="shared" si="4"/>
        <v>438900</v>
      </c>
      <c r="H22" s="10">
        <f t="shared" si="4"/>
        <v>438900</v>
      </c>
      <c r="I22" s="8">
        <f>SUM(I24:I28)</f>
        <v>1920000</v>
      </c>
    </row>
    <row r="23" spans="1:9" s="3" customFormat="1" ht="18.75">
      <c r="A23" s="37"/>
      <c r="B23" s="37"/>
      <c r="C23" s="17" t="s">
        <v>3</v>
      </c>
      <c r="D23" s="6"/>
      <c r="E23" s="10"/>
      <c r="F23" s="10"/>
      <c r="G23" s="10"/>
      <c r="H23" s="10"/>
      <c r="I23" s="10"/>
    </row>
    <row r="24" spans="1:9" s="3" customFormat="1" ht="43.5" customHeight="1">
      <c r="A24" s="37"/>
      <c r="B24" s="37"/>
      <c r="C24" s="47" t="s">
        <v>16</v>
      </c>
      <c r="D24" s="35" t="s">
        <v>15</v>
      </c>
      <c r="E24" s="42">
        <f>78666+13334</f>
        <v>92000</v>
      </c>
      <c r="F24" s="15">
        <v>80000</v>
      </c>
      <c r="G24" s="15">
        <v>80000</v>
      </c>
      <c r="H24" s="19">
        <v>80000</v>
      </c>
      <c r="I24" s="42">
        <f>SUM(E24:H24)</f>
        <v>332000</v>
      </c>
    </row>
    <row r="25" spans="1:9" s="3" customFormat="1" ht="34.5" hidden="1" customHeight="1">
      <c r="A25" s="37"/>
      <c r="B25" s="37"/>
      <c r="C25" s="48"/>
      <c r="D25" s="36"/>
      <c r="E25" s="43"/>
      <c r="F25" s="16"/>
      <c r="G25" s="16"/>
      <c r="H25" s="20"/>
      <c r="I25" s="43"/>
    </row>
    <row r="26" spans="1:9" s="3" customFormat="1" ht="34.5" hidden="1" customHeight="1">
      <c r="A26" s="37"/>
      <c r="B26" s="37"/>
      <c r="C26" s="48"/>
      <c r="D26" s="36"/>
      <c r="E26" s="43"/>
      <c r="F26" s="16"/>
      <c r="G26" s="16"/>
      <c r="H26" s="20"/>
      <c r="I26" s="43"/>
    </row>
    <row r="27" spans="1:9" s="3" customFormat="1" ht="34.5" customHeight="1">
      <c r="A27" s="37"/>
      <c r="B27" s="37"/>
      <c r="C27" s="25" t="s">
        <v>13</v>
      </c>
      <c r="D27" s="34">
        <v>806</v>
      </c>
      <c r="E27" s="8">
        <v>0</v>
      </c>
      <c r="F27" s="8">
        <v>358900</v>
      </c>
      <c r="G27" s="8">
        <v>358900</v>
      </c>
      <c r="H27" s="8">
        <v>358900</v>
      </c>
      <c r="I27" s="8">
        <f>SUM(E27:H27)</f>
        <v>1076700</v>
      </c>
    </row>
    <row r="28" spans="1:9" s="3" customFormat="1" ht="39" customHeight="1">
      <c r="A28" s="37"/>
      <c r="B28" s="37"/>
      <c r="C28" s="17" t="s">
        <v>12</v>
      </c>
      <c r="D28" s="4" t="s">
        <v>14</v>
      </c>
      <c r="E28" s="8">
        <f>358900+152400</f>
        <v>511300</v>
      </c>
      <c r="F28" s="8">
        <v>0</v>
      </c>
      <c r="G28" s="8">
        <v>0</v>
      </c>
      <c r="H28" s="8">
        <v>0</v>
      </c>
      <c r="I28" s="8">
        <f>SUM(E28:H28)</f>
        <v>511300</v>
      </c>
    </row>
    <row r="29" spans="1:9" s="21" customFormat="1" ht="18.75">
      <c r="I29" s="22"/>
    </row>
    <row r="30" spans="1:9" s="21" customFormat="1" ht="18.75">
      <c r="I30" s="22"/>
    </row>
    <row r="31" spans="1:9" s="23" customFormat="1" ht="18">
      <c r="I31" s="24"/>
    </row>
    <row r="32" spans="1:9" s="23" customFormat="1" ht="18">
      <c r="I32" s="24"/>
    </row>
    <row r="33" spans="9:9" s="23" customFormat="1" ht="18">
      <c r="I33" s="24"/>
    </row>
    <row r="34" spans="9:9" s="23" customFormat="1" ht="18">
      <c r="I34" s="24"/>
    </row>
    <row r="35" spans="9:9" s="23" customFormat="1" ht="18">
      <c r="I35" s="24"/>
    </row>
  </sheetData>
  <mergeCells count="19">
    <mergeCell ref="E1:I1"/>
    <mergeCell ref="E24:E26"/>
    <mergeCell ref="I24:I26"/>
    <mergeCell ref="A3:I3"/>
    <mergeCell ref="B4:B5"/>
    <mergeCell ref="A4:A5"/>
    <mergeCell ref="C4:C5"/>
    <mergeCell ref="E4:I4"/>
    <mergeCell ref="D4:D5"/>
    <mergeCell ref="B22:B28"/>
    <mergeCell ref="C24:C26"/>
    <mergeCell ref="A13:A17"/>
    <mergeCell ref="B13:B17"/>
    <mergeCell ref="D24:D26"/>
    <mergeCell ref="A18:A21"/>
    <mergeCell ref="B18:B21"/>
    <mergeCell ref="A22:A28"/>
    <mergeCell ref="A6:A12"/>
    <mergeCell ref="B6:B12"/>
  </mergeCells>
  <phoneticPr fontId="1" type="noConversion"/>
  <pageMargins left="0.19685039370078741" right="0.19685039370078741" top="0.9055118110236221" bottom="0.51181102362204722" header="0.31496062992125984" footer="0.23622047244094491"/>
  <pageSetup paperSize="9" scale="5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2 к МП</vt:lpstr>
      <vt:lpstr>Лист1</vt:lpstr>
      <vt:lpstr>'Приложение № 2 к МП'!Заголовки_для_печати</vt:lpstr>
      <vt:lpstr>'Приложение № 2 к МП'!Область_печати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Евгения</cp:lastModifiedBy>
  <cp:lastPrinted>2021-10-02T05:36:47Z</cp:lastPrinted>
  <dcterms:created xsi:type="dcterms:W3CDTF">2007-07-17T01:27:34Z</dcterms:created>
  <dcterms:modified xsi:type="dcterms:W3CDTF">2021-11-15T01:44:14Z</dcterms:modified>
</cp:coreProperties>
</file>