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45" windowWidth="19320" windowHeight="9465"/>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K67" i="1"/>
  <c r="L111"/>
  <c r="L107"/>
  <c r="L27"/>
  <c r="L18"/>
  <c r="L19"/>
  <c r="L20"/>
  <c r="K12"/>
  <c r="K13"/>
  <c r="K14"/>
  <c r="J12"/>
  <c r="L12"/>
  <c r="K91"/>
  <c r="L91"/>
  <c r="J67"/>
  <c r="I67"/>
  <c r="J26" l="1"/>
  <c r="L26"/>
  <c r="I26"/>
  <c r="K15"/>
  <c r="K16"/>
  <c r="K17"/>
  <c r="K18"/>
  <c r="K19"/>
  <c r="K20"/>
  <c r="K23"/>
  <c r="K25"/>
  <c r="K27"/>
  <c r="K26" s="1"/>
  <c r="K29"/>
  <c r="K30"/>
  <c r="K31"/>
  <c r="K32"/>
  <c r="K33"/>
  <c r="K36"/>
  <c r="K37"/>
  <c r="K38"/>
  <c r="K39"/>
  <c r="K40"/>
  <c r="K41"/>
  <c r="K42"/>
  <c r="K43"/>
  <c r="K44"/>
  <c r="K45"/>
  <c r="K46"/>
  <c r="K47"/>
  <c r="K48"/>
  <c r="K49"/>
  <c r="K50"/>
  <c r="K51"/>
  <c r="K52"/>
  <c r="K53"/>
  <c r="K54"/>
  <c r="K55"/>
  <c r="K56"/>
  <c r="K57"/>
  <c r="K58"/>
  <c r="K59"/>
  <c r="K61"/>
  <c r="K62"/>
  <c r="K63"/>
  <c r="K64"/>
  <c r="K68"/>
  <c r="K69"/>
  <c r="K70"/>
  <c r="K71"/>
  <c r="K72"/>
  <c r="K73"/>
  <c r="K74"/>
  <c r="K75"/>
  <c r="K76"/>
  <c r="K77"/>
  <c r="K78"/>
  <c r="K79"/>
  <c r="K80"/>
  <c r="K81"/>
  <c r="K82"/>
  <c r="K83"/>
  <c r="K84"/>
  <c r="K85"/>
  <c r="K86"/>
  <c r="K87"/>
  <c r="K88"/>
  <c r="K89"/>
  <c r="K90"/>
  <c r="K93"/>
  <c r="K95"/>
  <c r="K97"/>
  <c r="K99"/>
  <c r="K101"/>
  <c r="K104"/>
  <c r="K106"/>
  <c r="K107"/>
  <c r="K108"/>
  <c r="K111"/>
  <c r="K112"/>
  <c r="K113"/>
  <c r="K114"/>
  <c r="J18"/>
  <c r="J19"/>
  <c r="I110" l="1"/>
  <c r="J94"/>
  <c r="K94" s="1"/>
  <c r="L94"/>
  <c r="I94"/>
  <c r="I16"/>
  <c r="I12" s="1"/>
  <c r="L57"/>
  <c r="L54"/>
  <c r="L50"/>
  <c r="L47"/>
  <c r="L38"/>
  <c r="L39"/>
  <c r="I28" l="1"/>
  <c r="L112"/>
  <c r="L113"/>
  <c r="L114"/>
  <c r="J110"/>
  <c r="I109"/>
  <c r="J107"/>
  <c r="I107"/>
  <c r="J105"/>
  <c r="K105" s="1"/>
  <c r="I105"/>
  <c r="J103"/>
  <c r="K103" s="1"/>
  <c r="I103"/>
  <c r="J100"/>
  <c r="K100" s="1"/>
  <c r="I100"/>
  <c r="J98"/>
  <c r="K98" s="1"/>
  <c r="I98"/>
  <c r="J96"/>
  <c r="K96" s="1"/>
  <c r="I96"/>
  <c r="J92"/>
  <c r="K92" s="1"/>
  <c r="I92"/>
  <c r="I66"/>
  <c r="I65" s="1"/>
  <c r="J35"/>
  <c r="I35"/>
  <c r="I34" s="1"/>
  <c r="J32"/>
  <c r="I32"/>
  <c r="J30"/>
  <c r="I30"/>
  <c r="J28"/>
  <c r="K28" s="1"/>
  <c r="J24"/>
  <c r="K24" s="1"/>
  <c r="I24"/>
  <c r="J22"/>
  <c r="K22" s="1"/>
  <c r="I22"/>
  <c r="J16"/>
  <c r="J14"/>
  <c r="I14"/>
  <c r="J13"/>
  <c r="I13"/>
  <c r="L89"/>
  <c r="L90"/>
  <c r="L97"/>
  <c r="L106"/>
  <c r="L108"/>
  <c r="L99"/>
  <c r="L93"/>
  <c r="L87"/>
  <c r="L80"/>
  <c r="L76"/>
  <c r="L75"/>
  <c r="L88"/>
  <c r="L85"/>
  <c r="L77"/>
  <c r="L79"/>
  <c r="L82"/>
  <c r="L83"/>
  <c r="J109" l="1"/>
  <c r="K109" s="1"/>
  <c r="K110"/>
  <c r="I21"/>
  <c r="J66"/>
  <c r="J65" s="1"/>
  <c r="K65" s="1"/>
  <c r="J34"/>
  <c r="K34" s="1"/>
  <c r="K35"/>
  <c r="L109"/>
  <c r="L92"/>
  <c r="J21"/>
  <c r="K21" s="1"/>
  <c r="L110"/>
  <c r="J102"/>
  <c r="I102"/>
  <c r="L96"/>
  <c r="L105"/>
  <c r="L103"/>
  <c r="L100"/>
  <c r="L81"/>
  <c r="L67" s="1"/>
  <c r="L104"/>
  <c r="L98"/>
  <c r="L84"/>
  <c r="L78"/>
  <c r="L86"/>
  <c r="L55"/>
  <c r="L56"/>
  <c r="L58"/>
  <c r="L59"/>
  <c r="L60"/>
  <c r="L61"/>
  <c r="L62"/>
  <c r="L63"/>
  <c r="L64"/>
  <c r="L68"/>
  <c r="L69"/>
  <c r="L70"/>
  <c r="L71"/>
  <c r="L72"/>
  <c r="L73"/>
  <c r="L74"/>
  <c r="L40"/>
  <c r="L44"/>
  <c r="L49"/>
  <c r="L36"/>
  <c r="L37"/>
  <c r="L41"/>
  <c r="L42"/>
  <c r="L43"/>
  <c r="L45"/>
  <c r="L46"/>
  <c r="L48"/>
  <c r="L51"/>
  <c r="L52"/>
  <c r="L53"/>
  <c r="K102" l="1"/>
  <c r="J11"/>
  <c r="I11"/>
  <c r="I10" s="1"/>
  <c r="K66"/>
  <c r="L102"/>
  <c r="L101"/>
  <c r="J10" l="1"/>
  <c r="K11"/>
  <c r="L66"/>
  <c r="L16"/>
  <c r="L13"/>
  <c r="L14"/>
  <c r="L15"/>
  <c r="L17"/>
  <c r="L21"/>
  <c r="L22"/>
  <c r="L23"/>
  <c r="L24"/>
  <c r="L25"/>
  <c r="L28"/>
  <c r="L29"/>
  <c r="L30"/>
  <c r="L31"/>
  <c r="L32"/>
  <c r="L33"/>
  <c r="L34"/>
  <c r="L35"/>
  <c r="L65" l="1"/>
  <c r="L11" l="1"/>
  <c r="L10" l="1"/>
  <c r="K10"/>
</calcChain>
</file>

<file path=xl/sharedStrings.xml><?xml version="1.0" encoding="utf-8"?>
<sst xmlns="http://schemas.openxmlformats.org/spreadsheetml/2006/main" count="835" uniqueCount="219">
  <si>
    <t>Наименование групп, подгрупп, статей, подстатей, элементов, программ (подпрограмм), кодов классификации операций сектора государственного управления</t>
  </si>
  <si>
    <t>Код</t>
  </si>
  <si>
    <t>Отклонение (+, -)</t>
  </si>
  <si>
    <t>Администратора</t>
  </si>
  <si>
    <t>Группы</t>
  </si>
  <si>
    <t>Подгруппы</t>
  </si>
  <si>
    <t>Статьи и   подстатьи</t>
  </si>
  <si>
    <t>Элемента</t>
  </si>
  <si>
    <t>2</t>
  </si>
  <si>
    <t>3</t>
  </si>
  <si>
    <t>4</t>
  </si>
  <si>
    <t>5</t>
  </si>
  <si>
    <t>6</t>
  </si>
  <si>
    <t>7</t>
  </si>
  <si>
    <t>8</t>
  </si>
  <si>
    <t>9</t>
  </si>
  <si>
    <t>10</t>
  </si>
  <si>
    <t>11</t>
  </si>
  <si>
    <t>12</t>
  </si>
  <si>
    <t>БЕЗВОЗМЕЗДНЫЕ ПОСТУПЛЕНИЯ</t>
  </si>
  <si>
    <t>890</t>
  </si>
  <si>
    <t>00</t>
  </si>
  <si>
    <t>00000</t>
  </si>
  <si>
    <t>0000</t>
  </si>
  <si>
    <t>000</t>
  </si>
  <si>
    <t>02</t>
  </si>
  <si>
    <t>05</t>
  </si>
  <si>
    <t>7456</t>
  </si>
  <si>
    <t>7555</t>
  </si>
  <si>
    <t>7571</t>
  </si>
  <si>
    <t>7741</t>
  </si>
  <si>
    <t>7429</t>
  </si>
  <si>
    <t>7467</t>
  </si>
  <si>
    <t>7514</t>
  </si>
  <si>
    <t>7517</t>
  </si>
  <si>
    <t>7518</t>
  </si>
  <si>
    <t>7519</t>
  </si>
  <si>
    <t>7552</t>
  </si>
  <si>
    <t>7554</t>
  </si>
  <si>
    <t>7564</t>
  </si>
  <si>
    <t>7566</t>
  </si>
  <si>
    <t>7570</t>
  </si>
  <si>
    <t>7577</t>
  </si>
  <si>
    <t>7588</t>
  </si>
  <si>
    <t>7601</t>
  </si>
  <si>
    <t>7604</t>
  </si>
  <si>
    <t>7408</t>
  </si>
  <si>
    <t>7409</t>
  </si>
  <si>
    <t>Группа подвидов</t>
  </si>
  <si>
    <t>Аналитическая группа подвида</t>
  </si>
  <si>
    <t>7397</t>
  </si>
  <si>
    <t>7398</t>
  </si>
  <si>
    <t>7412</t>
  </si>
  <si>
    <t>7413</t>
  </si>
  <si>
    <t>7563</t>
  </si>
  <si>
    <t>15001</t>
  </si>
  <si>
    <t>29999</t>
  </si>
  <si>
    <t>35118</t>
  </si>
  <si>
    <t>35120</t>
  </si>
  <si>
    <t>30024</t>
  </si>
  <si>
    <t>30029</t>
  </si>
  <si>
    <t>7508</t>
  </si>
  <si>
    <t>7509</t>
  </si>
  <si>
    <t>7749</t>
  </si>
  <si>
    <t>7649</t>
  </si>
  <si>
    <t>Безвозмездные поступления от других бюджетов бюджетной системы Российской Федерации</t>
  </si>
  <si>
    <t>Дотации бюджетам субъектов Российской Федерации и муниципальных образований</t>
  </si>
  <si>
    <t>150</t>
  </si>
  <si>
    <t>Дотации на выравнивание бюджетной обеспеченности</t>
  </si>
  <si>
    <t>Субсидии бюджетам субъектов Российской Федерации и муниципальных образований (межбюджетные субсидии)</t>
  </si>
  <si>
    <t>20000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</si>
  <si>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</si>
  <si>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25467</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</si>
  <si>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</si>
  <si>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25497</t>
  </si>
  <si>
    <t>Прочие субсидии</t>
  </si>
  <si>
    <t>Прочие субсидии бюджетам муниципальных районов</t>
  </si>
  <si>
    <t>7607</t>
  </si>
  <si>
    <t>30000</t>
  </si>
  <si>
    <t xml:space="preserve">Субвенции местным бюджетам на выполнение передаваемых полномочий субъектов Российской Федерации </t>
  </si>
  <si>
    <t>Субвенции бюджетам муниципальных районов на выполнение передаваемых полномочий субъектов Российской Федерации</t>
  </si>
  <si>
    <t>Дотации бюджетам муниципальных районов на выравнивание бюджетной обеспеченности</t>
  </si>
  <si>
    <t>1598</t>
  </si>
  <si>
    <t>7488</t>
  </si>
  <si>
    <t>0289</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</si>
  <si>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</si>
  <si>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</si>
  <si>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40000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</si>
  <si>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</si>
  <si>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</si>
  <si>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40014</t>
  </si>
  <si>
    <t>Межбюджетные трансферты, передаваемые бюджетам на поддержку отрасли культуры</t>
  </si>
  <si>
    <t>45519</t>
  </si>
  <si>
    <t>Прочие межбюджетные трансферты, передаваемые бюджетам</t>
  </si>
  <si>
    <t>49999</t>
  </si>
  <si>
    <t>Прочие межбюджетные трансферты, передаваемые бюджетам муниципальных районов</t>
  </si>
  <si>
    <t>7745</t>
  </si>
  <si>
    <t>Дотации бюджетам на поддержку мер по обеспечению сбалансированности бюджетов</t>
  </si>
  <si>
    <t>15002</t>
  </si>
  <si>
    <t>Дотации бюджетам муниципальных районов на поддержку мер по обеспечению сбалансированности бюджетов</t>
  </si>
  <si>
    <t>Субсидии бюджетам на обновление материально-технической базы для формирования у обучающихся современных технологических и гуманитарных навыков</t>
  </si>
  <si>
    <t>25169</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</si>
  <si>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</si>
  <si>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t>
  </si>
  <si>
    <t>25210</t>
  </si>
  <si>
    <t>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</si>
  <si>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</si>
  <si>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25304</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</si>
  <si>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</si>
  <si>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</si>
  <si>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</si>
  <si>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 xml:space="preserve">Прочие субсидии бюджетам муниципальных районов (на реализацию мероприятий, направленных на повышение безопасности дорожного движения, за счет средств дорожного фонда Красноярского края) </t>
  </si>
  <si>
    <t>1060</t>
  </si>
  <si>
    <t>Прочие 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t>
  </si>
  <si>
    <t>Прочие субсидии бюджетам муниципальных районов (на частичное финансирование (возмещение) расходов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t>
  </si>
  <si>
    <t>Прочие субсидии бюджетам муниципальных районов (на проведение мероприятий, направленных на обеспечение безопасного участия детей в дорожном движении)</t>
  </si>
  <si>
    <t>Прочие субсидии бюджетам муниципальных районов (на обеспечение первичных мер пожарной безопасности)</t>
  </si>
  <si>
    <t>Прочие субсидии бюджетам муниципальных районам (на частичное финансирование (возмещение) расходов на содержание единых дежурно-диспетчерских служб муниципальных образований Красноярского края)</t>
  </si>
  <si>
    <t>Прочие субсидии бюджетам муниципальных районов (на обустройство участков улично-дорожной сети вблизи образовательных организаций для обеспечения безопасности дорожного движения)</t>
  </si>
  <si>
    <t>7427</t>
  </si>
  <si>
    <t>Прочие субсидии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 за счет средств краевого бюджета)</t>
  </si>
  <si>
    <t>7430</t>
  </si>
  <si>
    <t>Прочие субсидии бюджетам муниципальных районов (на организацию бесплатного горячего питания обучающихся, получающих начальное общее образование в муниципальных образовательных организациях)</t>
  </si>
  <si>
    <t>7442</t>
  </si>
  <si>
    <t>Прочие субсидии бюджетам муниципальных районов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</si>
  <si>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Прочие субсидии бюджетам муниципальных районов (на софинансирование муниципальных программ формирования современной городской (сельской) среды в поселениях)</t>
  </si>
  <si>
    <t>7459</t>
  </si>
  <si>
    <t>Прочие субсидии бюджетам муниципальных районов (для постоянно действующих коллективов самодеятельного художественного творчества Красноярского края (любительским творческим коллективам) на поддержку творческих фестивалей и конкурсов, в том числе для детей и молодежи)</t>
  </si>
  <si>
    <t>7482</t>
  </si>
  <si>
    <t>Прочие субсидии бюджетам муниципальных районов (на создание (реконструкцию) и капитальный ремонт культурно-досуговых учреждений в сельской местности)</t>
  </si>
  <si>
    <t>7484</t>
  </si>
  <si>
    <t>Прочие субсидии бюджетам муниципальных районов  (на комплектование книжных фондов библиотек муниципальных образований Красноярского края)</t>
  </si>
  <si>
    <t>Прочие 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t>
  </si>
  <si>
    <t>Прочие 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t>
  </si>
  <si>
    <t>Прочие субсидии бюджетам муниципальных районах  (на организацию и проведение акарицидных обработок мест массового отдыха населения)</t>
  </si>
  <si>
    <t>Прочие субсидии бюджетам муниципальных районов (на проведение работ в общеобразовательных организациях с целью приведения зданий и сооружений в соответствие требованиям надзорных органов)</t>
  </si>
  <si>
    <t>Прочие субсидии  бюджетам муниципальных районов (на реализацию муниципальных программ развития субъектов малого и среднего предпринимательства)</t>
  </si>
  <si>
    <t>Прочие субсидии бюджетам муниципальных районов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</si>
  <si>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Прочие субсидии бюджетам муниципальных районов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t>
  </si>
  <si>
    <t>Прочие субсидии бюджетам муниципальных районов (на реализацию проектов по решению вопросов местного значения сельских поселений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 государственной программы Красноярского края «Содействие развитию местного самоуправления»)</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</si>
  <si>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</si>
  <si>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7840</t>
  </si>
  <si>
    <t>Субвенции бюджетам бюджетной системы Российской Федерации</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</si>
  <si>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</si>
  <si>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Субвенции бюджетам муниципальных районов на выполнение передаваемых полномочий субъектов Российской Федерации (на предоставление субсидий гражданам, ведущим личное подсобное хозяйство на территории края, на возмещение части затрат на уплату процентов по кредитам, полученным на срок до 5 лет)</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</si>
  <si>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</si>
  <si>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</si>
  <si>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Субвенции бюджетам муниципальных районов на выполнение передаваемых полномочий субъектов Российской Федерации (осуществление уведомительной регистрации коллективных договоров и территориальных соглашений и контроля за их выполнением) </t>
  </si>
  <si>
    <t>Субвенции бюджетам муниципальных районов на выполнение передаваемых полномочий субъектов Российской Федерации (для реализации отдельных государственных полномочий по осуществлению мониторинга состояния и развития лесной промышленности )</t>
  </si>
  <si>
    <t>7446</t>
  </si>
  <si>
    <t>Субвенции бюджетам муниципальных районов на выполнение передаваемых полномочий субъектов Российской Федерации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</si>
  <si>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административных комиссий в соответствии с Законом края от 23 апреля 2009 года № 8-3170)</t>
  </si>
  <si>
    <t xml:space="preserve">Субвенции бюджетам муниципальных районов на выполнение передаваемых полномочий субъектов Российской Федерации (решение вопросов поддержки сельскохозяйственного производства) </t>
  </si>
  <si>
    <t>Субвенции бюджетам муниципальных районов на выполнение передаваемых полномочий субъектов Российской Федерации (по организации проведения мероприятий по отлову и содержанию безнадзорных животных)</t>
  </si>
  <si>
    <t>Субвенции бюджетам муниципальных районов на выполнение передаваемых полномочий субъектов Российской Федерации (в области архивного дела, переданных органам местного самоуправления Красноярского края)</t>
  </si>
  <si>
    <t>Субвенции бюджетам муниципальных районов на выполнение передаваемых полномочий субъектов Российской Федерации (по организации и осуществлению деятельности по опеке и попечительству в отношении несовершеннолетних)</t>
  </si>
  <si>
    <t>Субвенции бюджетам муниципальных районов на выполнение передаваемых полномочий субъектов Российской Федерации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</si>
  <si>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Субвенции бюджетам муниципальных районов на выполнение передаваемых полномочий субъектов Российской Федерации (на предоставление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t>
  </si>
  <si>
    <t>7556</t>
  </si>
  <si>
    <t>Субвенции бюджетам муниципальных районов на выполнение передаваемых полномочий субъектов Российской Федерации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общеобразовательных организаций)</t>
  </si>
  <si>
    <t>Субвенции бюджетам муниципальных районов на выполнение передаваемых полномочий субъектов Российской Федерации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t>
  </si>
  <si>
    <t>Субвенции бюджетам муниципальных районов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t>
  </si>
  <si>
    <t>Субвенции бюджетам муниципальных районов на выполнение передаваемых полномочий субъектов Российской Федерации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</si>
  <si>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</si>
  <si>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</si>
  <si>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(по расчету и предоставлению дотаций поселениям, входящим в состав муниципального района края)</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</si>
  <si>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комиссий по делам несовершеннолетних и защите их прав)</t>
  </si>
  <si>
    <t>Субвенции бюджетам муниципальных районов на выполнение передаваемых полномочий субъектов Российской Федерации (по обеспечению отдыха и оздоровления детей)</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</si>
  <si>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</si>
  <si>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</si>
  <si>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на осуществление первичного воинского учета на территориях, где отсутствуют военные комиссариаты</t>
  </si>
  <si>
    <t>Субвенции бюджетам муниципальных районов на осуществление первичного воинского учета на территориях, где отсутствуют военные комиссариаты</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</si>
  <si>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</si>
  <si>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на проведение Всероссийской переписи населения 2020 года</t>
  </si>
  <si>
    <t>35469</t>
  </si>
  <si>
    <t>Субвенции бюджетам муниципальных районов на проведение Всероссийской переписи населения 2020 года</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</si>
  <si>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</si>
  <si>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</si>
  <si>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45303</t>
  </si>
  <si>
    <t>Межбюджетные трансферты, передаваемые 
бюджетам  муниципальных районов на поддержку отрасли культуры</t>
  </si>
  <si>
    <t>Прочие межбюджетные трансферты, передаваемые бюджетам мун6иципальных районов (реализация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t>
  </si>
  <si>
    <t>5853</t>
  </si>
  <si>
    <t>Прочие межбюджетные трансферты, передаваемые бюджетам муниципальных районов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t>
  </si>
  <si>
    <t>7424</t>
  </si>
  <si>
    <t>Прочие межбюджетные трансферты, передаваемые бюджетам муниципальных районов (за содействие развитию налогового потенциала)</t>
  </si>
  <si>
    <t>Безвозмездные поступления, рассчитанные для Богучанского района на 2021 год</t>
  </si>
  <si>
    <t>Безвозмездные поступления, рассчитанные для Богучанского района на 2022 год</t>
  </si>
  <si>
    <t>Динамика безвозмездных поступлений в 2021-2022 годах и плановом периоде 2023-2024 годах</t>
  </si>
  <si>
    <t>2650</t>
  </si>
  <si>
    <t>7395</t>
  </si>
  <si>
    <t xml:space="preserve">Прочие субсидии бюджетам муниципальных районов (на выполнение требований федеральных стандартов спортивной подготовки) </t>
  </si>
  <si>
    <t>Прочие субсидии бюджетам муниципальных районов (на осуществление дорожной деятельности в целях решения задач социально-экономического развития территорий за счет средств дорожного фонда Красноярского края)</t>
  </si>
  <si>
    <t>7451</t>
  </si>
  <si>
    <t>Прочие субсидии бюджетам муниципальных районов (для поощрения муниципальных образований - победителей конкурса лучших проектов создания комфортной городской среды)</t>
  </si>
  <si>
    <t>7463</t>
  </si>
  <si>
    <t>Прочие субсидии бюджетам муниципальных районов (на организацию (строительство) мест (площадок) накопления отходов потребления и приобретение контейнерного оборудования)</t>
  </si>
  <si>
    <t>7494</t>
  </si>
  <si>
    <t>Прочие субсидии бюджетам муниципальных районов (на строительство (реконструкцию) объектов размещения отходов)</t>
  </si>
  <si>
    <t>7553</t>
  </si>
  <si>
    <t>Прочие субсидии бюджетам муниципальных районов (на финансирование (возмещение) расходов, направленных на сохранение и развитие материально-технической базы муниципальных загородных оздоровительных лагерей)</t>
  </si>
  <si>
    <t>Прочие дотации</t>
  </si>
  <si>
    <t>19999</t>
  </si>
  <si>
    <t>Прочие дотации бюджетам муниципальных районов</t>
  </si>
  <si>
    <t>Прочие дотации бюджетам муниципальных районов (на частичную компенсацию расходов на повышение оплаты труда отдельным категориям работников бюджетной сферы)</t>
  </si>
  <si>
    <t>2724</t>
  </si>
  <si>
    <t>Субсидии бюджетам на строительство и реконструкцию (модернизацию) объектов питьевого водоснабжения</t>
  </si>
  <si>
    <t>25243</t>
  </si>
  <si>
    <t>Субсидии бюджетам муниципальных районов на строительство и реконструкцию (модернизацию) объектов питьевого водоснабжения</t>
  </si>
  <si>
    <t>Дотации бюджетам бюджетной системы Российской Федерации</t>
  </si>
  <si>
    <t>10000</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</si>
  <si>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</si>
  <si>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35082</t>
  </si>
  <si>
    <t>Субвенции бюджетам муниципальных образований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(в соответствии с Законом края от 24 декабря 2009 года № 9-4225),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</si>
  <si>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Прочие межбюджетные трансферты, передаваемые бюджетам муниципальных районов (Резервный фонд Правительства Красноярского края в рамках непрограммных расходов отдельных органов исполнительной власти)</t>
  </si>
  <si>
    <t>1011</t>
  </si>
  <si>
    <t>Субвенции бюджетам муниципальных районов на выполнение передаваемых полномочий субъектов Российской Федерации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t>
  </si>
  <si>
    <t>7846</t>
  </si>
  <si>
    <t>Темп роста 2021 года к 2022 году, %</t>
  </si>
  <si>
    <t>Приложение 25   к пояснительной записке</t>
  </si>
</sst>
</file>

<file path=xl/styles.xml><?xml version="1.0" encoding="utf-8"?>
<styleSheet xmlns="http://schemas.openxmlformats.org/spreadsheetml/2006/main">
  <numFmts count="1">
    <numFmt numFmtId="164" formatCode="?"/>
  </numFmts>
  <fonts count="12">
    <font>
      <sz val="11"/>
      <color theme="1"/>
      <name val="Calibri"/>
      <family val="2"/>
      <charset val="204"/>
      <scheme val="minor"/>
    </font>
    <font>
      <sz val="10"/>
      <name val="Calibri"/>
      <family val="2"/>
      <charset val="204"/>
      <scheme val="minor"/>
    </font>
    <font>
      <b/>
      <sz val="16"/>
      <name val="Calibri"/>
      <family val="2"/>
      <charset val="204"/>
      <scheme val="minor"/>
    </font>
    <font>
      <sz val="10"/>
      <color indexed="8"/>
      <name val="Calibri"/>
      <family val="2"/>
      <charset val="204"/>
      <scheme val="minor"/>
    </font>
    <font>
      <sz val="9"/>
      <color indexed="8"/>
      <name val="Calibri"/>
      <family val="2"/>
      <charset val="204"/>
      <scheme val="minor"/>
    </font>
    <font>
      <sz val="9"/>
      <name val="Calibri"/>
      <family val="2"/>
      <charset val="204"/>
      <scheme val="minor"/>
    </font>
    <font>
      <sz val="10"/>
      <name val="Helv"/>
      <charset val="204"/>
    </font>
    <font>
      <b/>
      <sz val="11"/>
      <color theme="1"/>
      <name val="Calibri"/>
      <family val="2"/>
      <charset val="204"/>
      <scheme val="minor"/>
    </font>
    <font>
      <sz val="11"/>
      <color theme="1"/>
      <name val="Calibri"/>
      <family val="2"/>
      <charset val="204"/>
    </font>
    <font>
      <sz val="11"/>
      <name val="Calibri"/>
      <family val="2"/>
      <charset val="204"/>
      <scheme val="minor"/>
    </font>
    <font>
      <b/>
      <sz val="10"/>
      <name val="Calibri"/>
      <family val="2"/>
      <charset val="204"/>
      <scheme val="minor"/>
    </font>
    <font>
      <b/>
      <sz val="11"/>
      <color theme="1"/>
      <name val="Calibri"/>
      <family val="2"/>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6" fillId="0" borderId="0"/>
  </cellStyleXfs>
  <cellXfs count="51">
    <xf numFmtId="0" fontId="0" fillId="0" borderId="0" xfId="0"/>
    <xf numFmtId="0" fontId="1" fillId="0" borderId="0" xfId="0" applyFont="1" applyFill="1" applyAlignment="1">
      <alignment vertical="top" wrapText="1"/>
    </xf>
    <xf numFmtId="0" fontId="1" fillId="0" borderId="0" xfId="0" applyFont="1" applyFill="1" applyAlignment="1">
      <alignment wrapText="1"/>
    </xf>
    <xf numFmtId="0" fontId="1" fillId="0" borderId="0" xfId="0" applyFont="1"/>
    <xf numFmtId="49" fontId="1" fillId="0" borderId="1" xfId="0" applyNumberFormat="1" applyFont="1" applyFill="1" applyBorder="1" applyAlignment="1">
      <alignment horizontal="center" vertical="center" textRotation="90"/>
    </xf>
    <xf numFmtId="49" fontId="1" fillId="0" borderId="1" xfId="0" applyNumberFormat="1" applyFont="1" applyFill="1" applyBorder="1" applyAlignment="1">
      <alignment horizontal="center" vertical="center" textRotation="90" wrapText="1"/>
    </xf>
    <xf numFmtId="0" fontId="4"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xf>
    <xf numFmtId="49" fontId="5" fillId="0" borderId="1" xfId="0" applyNumberFormat="1" applyFont="1" applyFill="1" applyBorder="1" applyAlignment="1">
      <alignment horizontal="center" vertical="center" wrapText="1"/>
    </xf>
    <xf numFmtId="0" fontId="2" fillId="0" borderId="0" xfId="0" applyFont="1" applyAlignment="1">
      <alignment vertical="center"/>
    </xf>
    <xf numFmtId="2" fontId="7" fillId="0" borderId="1" xfId="0" applyNumberFormat="1" applyFont="1" applyBorder="1"/>
    <xf numFmtId="4" fontId="7" fillId="0" borderId="1" xfId="0" applyNumberFormat="1" applyFont="1" applyBorder="1"/>
    <xf numFmtId="4" fontId="8" fillId="0" borderId="1" xfId="0" applyNumberFormat="1" applyFont="1" applyBorder="1"/>
    <xf numFmtId="0" fontId="10" fillId="0" borderId="1" xfId="0" applyFont="1" applyFill="1" applyBorder="1" applyAlignment="1">
      <alignment wrapText="1"/>
    </xf>
    <xf numFmtId="0" fontId="10" fillId="0" borderId="1" xfId="0" applyFont="1" applyFill="1" applyBorder="1" applyAlignment="1">
      <alignment horizontal="left" wrapText="1"/>
    </xf>
    <xf numFmtId="0" fontId="10" fillId="0" borderId="1" xfId="0" applyNumberFormat="1" applyFont="1" applyFill="1" applyBorder="1" applyAlignment="1">
      <alignment vertical="top" wrapText="1"/>
    </xf>
    <xf numFmtId="0" fontId="1" fillId="0" borderId="1" xfId="0" applyNumberFormat="1" applyFont="1" applyFill="1" applyBorder="1" applyAlignment="1">
      <alignment vertical="top" wrapText="1"/>
    </xf>
    <xf numFmtId="164" fontId="1" fillId="0" borderId="1" xfId="0" applyNumberFormat="1" applyFont="1" applyFill="1" applyBorder="1" applyAlignment="1" applyProtection="1">
      <alignment horizontal="left" vertical="center" wrapText="1"/>
    </xf>
    <xf numFmtId="0" fontId="1" fillId="0" borderId="1" xfId="0" applyNumberFormat="1" applyFont="1" applyFill="1" applyBorder="1" applyAlignment="1">
      <alignment horizontal="left" wrapText="1"/>
    </xf>
    <xf numFmtId="0" fontId="1" fillId="0" borderId="1" xfId="1" applyNumberFormat="1" applyFont="1" applyFill="1" applyBorder="1" applyAlignment="1">
      <alignment horizontal="left" vertical="top" wrapText="1"/>
    </xf>
    <xf numFmtId="0" fontId="10" fillId="0" borderId="1" xfId="1" applyNumberFormat="1" applyFont="1" applyFill="1" applyBorder="1" applyAlignment="1">
      <alignment horizontal="left" vertical="top" wrapText="1"/>
    </xf>
    <xf numFmtId="0" fontId="1" fillId="0" borderId="1" xfId="0" applyFont="1" applyFill="1" applyBorder="1" applyAlignment="1">
      <alignment wrapText="1"/>
    </xf>
    <xf numFmtId="0" fontId="1" fillId="0" borderId="1" xfId="0" applyFont="1" applyFill="1" applyBorder="1" applyAlignment="1">
      <alignment horizontal="left" wrapText="1"/>
    </xf>
    <xf numFmtId="2" fontId="0" fillId="0" borderId="1" xfId="0" applyNumberFormat="1" applyFont="1" applyBorder="1"/>
    <xf numFmtId="49" fontId="10" fillId="0" borderId="1" xfId="0" applyNumberFormat="1" applyFont="1" applyFill="1" applyBorder="1" applyAlignment="1">
      <alignment horizontal="center"/>
    </xf>
    <xf numFmtId="49" fontId="10" fillId="0" borderId="1" xfId="0" applyNumberFormat="1" applyFont="1" applyFill="1" applyBorder="1" applyAlignment="1"/>
    <xf numFmtId="4" fontId="10" fillId="0" borderId="1" xfId="0" applyNumberFormat="1" applyFont="1" applyBorder="1" applyAlignment="1">
      <alignment horizontal="right"/>
    </xf>
    <xf numFmtId="49" fontId="1" fillId="0" borderId="1" xfId="0" applyNumberFormat="1" applyFont="1" applyFill="1" applyBorder="1" applyAlignment="1">
      <alignment horizontal="center"/>
    </xf>
    <xf numFmtId="49" fontId="1" fillId="0" borderId="1" xfId="0" applyNumberFormat="1" applyFont="1" applyFill="1" applyBorder="1" applyAlignment="1"/>
    <xf numFmtId="4" fontId="1" fillId="0" borderId="1" xfId="0" applyNumberFormat="1" applyFont="1" applyBorder="1" applyAlignment="1">
      <alignment horizontal="right"/>
    </xf>
    <xf numFmtId="0" fontId="10" fillId="0" borderId="1" xfId="0" applyFont="1" applyBorder="1" applyAlignment="1">
      <alignment wrapText="1"/>
    </xf>
    <xf numFmtId="4" fontId="1" fillId="0" borderId="1" xfId="0" applyNumberFormat="1" applyFont="1" applyFill="1" applyBorder="1"/>
    <xf numFmtId="0" fontId="1" fillId="0" borderId="1" xfId="0" applyFont="1" applyFill="1" applyBorder="1" applyAlignment="1"/>
    <xf numFmtId="0" fontId="10" fillId="0" borderId="1" xfId="0" applyNumberFormat="1" applyFont="1" applyFill="1" applyBorder="1" applyAlignment="1">
      <alignment horizontal="left" wrapText="1"/>
    </xf>
    <xf numFmtId="4" fontId="10" fillId="0" borderId="1" xfId="0" applyNumberFormat="1" applyFont="1" applyFill="1" applyBorder="1" applyAlignment="1">
      <alignment horizontal="right"/>
    </xf>
    <xf numFmtId="0" fontId="10" fillId="0" borderId="1" xfId="0" applyNumberFormat="1" applyFont="1" applyFill="1" applyBorder="1" applyAlignment="1">
      <alignment horizontal="left" vertical="top" wrapText="1"/>
    </xf>
    <xf numFmtId="4" fontId="10" fillId="0" borderId="1" xfId="0" applyNumberFormat="1" applyFont="1" applyFill="1" applyBorder="1"/>
    <xf numFmtId="49" fontId="3" fillId="0" borderId="1" xfId="0" applyNumberFormat="1" applyFont="1" applyFill="1" applyBorder="1" applyAlignment="1"/>
    <xf numFmtId="4" fontId="1" fillId="0" borderId="1" xfId="0" applyNumberFormat="1" applyFont="1" applyFill="1" applyBorder="1" applyAlignment="1">
      <alignment horizontal="right"/>
    </xf>
    <xf numFmtId="4" fontId="11" fillId="0" borderId="1" xfId="0" applyNumberFormat="1" applyFont="1" applyBorder="1"/>
    <xf numFmtId="4" fontId="0" fillId="0" borderId="0" xfId="0" applyNumberFormat="1"/>
    <xf numFmtId="0" fontId="10" fillId="0" borderId="1" xfId="0" applyFont="1" applyFill="1" applyBorder="1" applyAlignment="1"/>
    <xf numFmtId="0" fontId="7" fillId="0" borderId="0" xfId="0" applyFont="1"/>
    <xf numFmtId="0" fontId="1" fillId="0" borderId="1" xfId="0" applyFont="1" applyFill="1" applyBorder="1" applyAlignment="1">
      <alignment horizontal="center"/>
    </xf>
    <xf numFmtId="0" fontId="10" fillId="0" borderId="1" xfId="0" applyFont="1" applyFill="1" applyBorder="1" applyAlignment="1">
      <alignment horizontal="center"/>
    </xf>
    <xf numFmtId="0" fontId="1" fillId="0" borderId="1" xfId="0" applyFont="1" applyBorder="1" applyAlignment="1">
      <alignment horizontal="center" vertical="center"/>
    </xf>
    <xf numFmtId="0" fontId="9" fillId="0" borderId="0" xfId="0" applyFont="1" applyFill="1" applyAlignment="1">
      <alignment horizontal="right" vertical="top" wrapText="1"/>
    </xf>
    <xf numFmtId="0" fontId="3"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xf>
    <xf numFmtId="49" fontId="1" fillId="0" borderId="1" xfId="0" applyNumberFormat="1" applyFont="1" applyFill="1" applyBorder="1" applyAlignment="1">
      <alignment horizontal="center" vertical="center" wrapText="1"/>
    </xf>
    <xf numFmtId="4" fontId="1" fillId="0" borderId="1" xfId="0" applyNumberFormat="1" applyFont="1" applyBorder="1" applyAlignment="1">
      <alignment horizontal="center" vertical="center" wrapText="1"/>
    </xf>
  </cellXfs>
  <cellStyles count="2">
    <cellStyle name="Обычный" xfId="0" builtinId="0"/>
    <cellStyle name="Обычный_Лист1"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N114"/>
  <sheetViews>
    <sheetView tabSelected="1" topLeftCell="A2" workbookViewId="0">
      <selection activeCell="K60" sqref="K60"/>
    </sheetView>
  </sheetViews>
  <sheetFormatPr defaultRowHeight="15"/>
  <cols>
    <col min="1" max="1" width="53.42578125" customWidth="1"/>
    <col min="2" max="2" width="4.85546875" customWidth="1"/>
    <col min="3" max="3" width="3" bestFit="1" customWidth="1"/>
    <col min="4" max="4" width="3.7109375" customWidth="1"/>
    <col min="5" max="5" width="5.7109375" customWidth="1"/>
    <col min="6" max="6" width="3" bestFit="1" customWidth="1"/>
    <col min="7" max="7" width="5" customWidth="1"/>
    <col min="8" max="8" width="6.7109375" customWidth="1"/>
    <col min="9" max="9" width="16.140625" customWidth="1"/>
    <col min="10" max="10" width="17.5703125" customWidth="1"/>
    <col min="11" max="11" width="10.140625" customWidth="1"/>
    <col min="12" max="12" width="14.85546875" customWidth="1"/>
    <col min="13" max="13" width="18.7109375" customWidth="1"/>
    <col min="14" max="14" width="15" bestFit="1" customWidth="1"/>
  </cols>
  <sheetData>
    <row r="2" spans="1:14" ht="28.5" customHeight="1">
      <c r="B2" s="1"/>
      <c r="C2" s="1"/>
      <c r="D2" s="1"/>
      <c r="E2" s="1"/>
      <c r="F2" s="1"/>
      <c r="G2" s="1"/>
      <c r="H2" s="1"/>
      <c r="I2" s="1"/>
      <c r="J2" s="1"/>
      <c r="K2" s="46" t="s">
        <v>218</v>
      </c>
      <c r="L2" s="46"/>
    </row>
    <row r="3" spans="1:14">
      <c r="B3" s="2"/>
      <c r="C3" s="2"/>
      <c r="D3" s="2"/>
      <c r="E3" s="2"/>
      <c r="F3" s="2"/>
      <c r="G3" s="2"/>
      <c r="H3" s="2"/>
      <c r="I3" s="2"/>
      <c r="J3" s="2"/>
      <c r="K3" s="2"/>
      <c r="L3" s="2"/>
      <c r="M3" s="3"/>
    </row>
    <row r="4" spans="1:14" ht="21">
      <c r="A4" s="9" t="s">
        <v>187</v>
      </c>
      <c r="B4" s="9"/>
      <c r="C4" s="9"/>
      <c r="D4" s="9"/>
      <c r="E4" s="9"/>
      <c r="F4" s="9"/>
      <c r="G4" s="9"/>
      <c r="H4" s="9"/>
      <c r="I4" s="9"/>
      <c r="J4" s="9"/>
      <c r="K4" s="9"/>
      <c r="L4" s="9"/>
    </row>
    <row r="6" spans="1:14" ht="15" customHeight="1">
      <c r="A6" s="47" t="s">
        <v>0</v>
      </c>
      <c r="B6" s="48" t="s">
        <v>1</v>
      </c>
      <c r="C6" s="48"/>
      <c r="D6" s="48"/>
      <c r="E6" s="48"/>
      <c r="F6" s="48"/>
      <c r="G6" s="48"/>
      <c r="H6" s="48"/>
      <c r="I6" s="49" t="s">
        <v>185</v>
      </c>
      <c r="J6" s="49" t="s">
        <v>186</v>
      </c>
      <c r="K6" s="50" t="s">
        <v>217</v>
      </c>
      <c r="L6" s="45" t="s">
        <v>2</v>
      </c>
    </row>
    <row r="7" spans="1:14">
      <c r="A7" s="47"/>
      <c r="B7" s="48"/>
      <c r="C7" s="48"/>
      <c r="D7" s="48"/>
      <c r="E7" s="48"/>
      <c r="F7" s="48"/>
      <c r="G7" s="48"/>
      <c r="H7" s="48"/>
      <c r="I7" s="49"/>
      <c r="J7" s="49"/>
      <c r="K7" s="50"/>
      <c r="L7" s="45"/>
    </row>
    <row r="8" spans="1:14" ht="78.75">
      <c r="A8" s="47"/>
      <c r="B8" s="4" t="s">
        <v>3</v>
      </c>
      <c r="C8" s="4" t="s">
        <v>4</v>
      </c>
      <c r="D8" s="4" t="s">
        <v>5</v>
      </c>
      <c r="E8" s="5" t="s">
        <v>6</v>
      </c>
      <c r="F8" s="4" t="s">
        <v>7</v>
      </c>
      <c r="G8" s="4" t="s">
        <v>48</v>
      </c>
      <c r="H8" s="5" t="s">
        <v>49</v>
      </c>
      <c r="I8" s="49"/>
      <c r="J8" s="49"/>
      <c r="K8" s="50"/>
      <c r="L8" s="45"/>
      <c r="N8" s="40"/>
    </row>
    <row r="9" spans="1:14">
      <c r="A9" s="6">
        <v>1</v>
      </c>
      <c r="B9" s="7" t="s">
        <v>8</v>
      </c>
      <c r="C9" s="7" t="s">
        <v>9</v>
      </c>
      <c r="D9" s="7" t="s">
        <v>10</v>
      </c>
      <c r="E9" s="8" t="s">
        <v>11</v>
      </c>
      <c r="F9" s="7" t="s">
        <v>12</v>
      </c>
      <c r="G9" s="7" t="s">
        <v>13</v>
      </c>
      <c r="H9" s="8" t="s">
        <v>14</v>
      </c>
      <c r="I9" s="8" t="s">
        <v>15</v>
      </c>
      <c r="J9" s="8" t="s">
        <v>16</v>
      </c>
      <c r="K9" s="8" t="s">
        <v>17</v>
      </c>
      <c r="L9" s="8" t="s">
        <v>18</v>
      </c>
    </row>
    <row r="10" spans="1:14">
      <c r="A10" s="13" t="s">
        <v>19</v>
      </c>
      <c r="B10" s="24" t="s">
        <v>20</v>
      </c>
      <c r="C10" s="24" t="s">
        <v>8</v>
      </c>
      <c r="D10" s="24" t="s">
        <v>21</v>
      </c>
      <c r="E10" s="25" t="s">
        <v>22</v>
      </c>
      <c r="F10" s="24" t="s">
        <v>21</v>
      </c>
      <c r="G10" s="24" t="s">
        <v>23</v>
      </c>
      <c r="H10" s="24" t="s">
        <v>24</v>
      </c>
      <c r="I10" s="26">
        <f>I11+I115+I123+I140</f>
        <v>1958561899.48</v>
      </c>
      <c r="J10" s="26">
        <f>J11+J115+J123+J140</f>
        <v>1773372493</v>
      </c>
      <c r="K10" s="10">
        <f>J10/I10*100</f>
        <v>90.544623249887181</v>
      </c>
      <c r="L10" s="11">
        <f>J10-I10</f>
        <v>-185189406.48000002</v>
      </c>
    </row>
    <row r="11" spans="1:14" ht="26.25">
      <c r="A11" s="13" t="s">
        <v>65</v>
      </c>
      <c r="B11" s="24" t="s">
        <v>20</v>
      </c>
      <c r="C11" s="24" t="s">
        <v>8</v>
      </c>
      <c r="D11" s="24" t="s">
        <v>25</v>
      </c>
      <c r="E11" s="25" t="s">
        <v>22</v>
      </c>
      <c r="F11" s="24" t="s">
        <v>21</v>
      </c>
      <c r="G11" s="24" t="s">
        <v>23</v>
      </c>
      <c r="H11" s="24" t="s">
        <v>24</v>
      </c>
      <c r="I11" s="26">
        <f>I21+I65+I102+I12</f>
        <v>1958561899.48</v>
      </c>
      <c r="J11" s="26">
        <f>J21+J65+J102+J12</f>
        <v>1773372493</v>
      </c>
      <c r="K11" s="10">
        <f>J11/I11*100</f>
        <v>90.544623249887181</v>
      </c>
      <c r="L11" s="39">
        <f t="shared" ref="L11:L35" si="0">J11-I11</f>
        <v>-185189406.48000002</v>
      </c>
    </row>
    <row r="12" spans="1:14" ht="26.25">
      <c r="A12" s="13" t="s">
        <v>208</v>
      </c>
      <c r="B12" s="24" t="s">
        <v>20</v>
      </c>
      <c r="C12" s="24" t="s">
        <v>8</v>
      </c>
      <c r="D12" s="24" t="s">
        <v>25</v>
      </c>
      <c r="E12" s="25" t="s">
        <v>209</v>
      </c>
      <c r="F12" s="24" t="s">
        <v>21</v>
      </c>
      <c r="G12" s="24" t="s">
        <v>23</v>
      </c>
      <c r="H12" s="24" t="s">
        <v>67</v>
      </c>
      <c r="I12" s="26">
        <f>I13+I16+I18</f>
        <v>613808900</v>
      </c>
      <c r="J12" s="26">
        <f t="shared" ref="J12:L12" si="1">J13+J16+J18</f>
        <v>612289200</v>
      </c>
      <c r="K12" s="10">
        <f t="shared" ref="K12:K14" si="2">J12/I12*100</f>
        <v>99.752414798807905</v>
      </c>
      <c r="L12" s="26">
        <f t="shared" si="1"/>
        <v>-1519700</v>
      </c>
    </row>
    <row r="13" spans="1:14" ht="26.25">
      <c r="A13" s="13" t="s">
        <v>66</v>
      </c>
      <c r="B13" s="24" t="s">
        <v>20</v>
      </c>
      <c r="C13" s="24" t="s">
        <v>8</v>
      </c>
      <c r="D13" s="24" t="s">
        <v>25</v>
      </c>
      <c r="E13" s="25" t="s">
        <v>55</v>
      </c>
      <c r="F13" s="24" t="s">
        <v>21</v>
      </c>
      <c r="G13" s="24" t="s">
        <v>23</v>
      </c>
      <c r="H13" s="24" t="s">
        <v>67</v>
      </c>
      <c r="I13" s="26">
        <f t="shared" ref="I13:J14" si="3">I14</f>
        <v>557332900</v>
      </c>
      <c r="J13" s="26">
        <f t="shared" si="3"/>
        <v>610650900</v>
      </c>
      <c r="K13" s="10">
        <f t="shared" si="2"/>
        <v>109.56663423243091</v>
      </c>
      <c r="L13" s="39">
        <f t="shared" si="0"/>
        <v>53318000</v>
      </c>
    </row>
    <row r="14" spans="1:14">
      <c r="A14" s="14" t="s">
        <v>68</v>
      </c>
      <c r="B14" s="24" t="s">
        <v>20</v>
      </c>
      <c r="C14" s="24" t="s">
        <v>8</v>
      </c>
      <c r="D14" s="24" t="s">
        <v>25</v>
      </c>
      <c r="E14" s="25" t="s">
        <v>55</v>
      </c>
      <c r="F14" s="24" t="s">
        <v>21</v>
      </c>
      <c r="G14" s="24" t="s">
        <v>23</v>
      </c>
      <c r="H14" s="24" t="s">
        <v>67</v>
      </c>
      <c r="I14" s="26">
        <f t="shared" si="3"/>
        <v>557332900</v>
      </c>
      <c r="J14" s="26">
        <f t="shared" si="3"/>
        <v>610650900</v>
      </c>
      <c r="K14" s="10">
        <f t="shared" si="2"/>
        <v>109.56663423243091</v>
      </c>
      <c r="L14" s="39">
        <f t="shared" si="0"/>
        <v>53318000</v>
      </c>
    </row>
    <row r="15" spans="1:14" ht="26.25">
      <c r="A15" s="22" t="s">
        <v>81</v>
      </c>
      <c r="B15" s="27" t="s">
        <v>20</v>
      </c>
      <c r="C15" s="27" t="s">
        <v>8</v>
      </c>
      <c r="D15" s="27" t="s">
        <v>25</v>
      </c>
      <c r="E15" s="28" t="s">
        <v>55</v>
      </c>
      <c r="F15" s="27" t="s">
        <v>26</v>
      </c>
      <c r="G15" s="27" t="s">
        <v>23</v>
      </c>
      <c r="H15" s="27" t="s">
        <v>67</v>
      </c>
      <c r="I15" s="29">
        <v>557332900</v>
      </c>
      <c r="J15" s="29">
        <v>610650900</v>
      </c>
      <c r="K15" s="23">
        <f t="shared" ref="K15:K75" si="4">J15/I15*100</f>
        <v>109.56663423243091</v>
      </c>
      <c r="L15" s="12">
        <f t="shared" si="0"/>
        <v>53318000</v>
      </c>
    </row>
    <row r="16" spans="1:14" ht="26.25">
      <c r="A16" s="14" t="s">
        <v>97</v>
      </c>
      <c r="B16" s="24" t="s">
        <v>20</v>
      </c>
      <c r="C16" s="24" t="s">
        <v>8</v>
      </c>
      <c r="D16" s="24" t="s">
        <v>25</v>
      </c>
      <c r="E16" s="25" t="s">
        <v>98</v>
      </c>
      <c r="F16" s="24" t="s">
        <v>21</v>
      </c>
      <c r="G16" s="24" t="s">
        <v>23</v>
      </c>
      <c r="H16" s="24" t="s">
        <v>67</v>
      </c>
      <c r="I16" s="26">
        <f>I17</f>
        <v>33886600</v>
      </c>
      <c r="J16" s="26">
        <f>J17</f>
        <v>1638300</v>
      </c>
      <c r="K16" s="10">
        <f t="shared" si="4"/>
        <v>4.8346544061664494</v>
      </c>
      <c r="L16" s="39">
        <f t="shared" si="0"/>
        <v>-32248300</v>
      </c>
    </row>
    <row r="17" spans="1:12" ht="26.25">
      <c r="A17" s="22" t="s">
        <v>99</v>
      </c>
      <c r="B17" s="27" t="s">
        <v>20</v>
      </c>
      <c r="C17" s="27" t="s">
        <v>8</v>
      </c>
      <c r="D17" s="27" t="s">
        <v>25</v>
      </c>
      <c r="E17" s="28" t="s">
        <v>98</v>
      </c>
      <c r="F17" s="27" t="s">
        <v>26</v>
      </c>
      <c r="G17" s="27" t="s">
        <v>23</v>
      </c>
      <c r="H17" s="27" t="s">
        <v>67</v>
      </c>
      <c r="I17" s="29">
        <v>33886600</v>
      </c>
      <c r="J17" s="29">
        <v>1638300</v>
      </c>
      <c r="K17" s="23">
        <f t="shared" si="4"/>
        <v>4.8346544061664494</v>
      </c>
      <c r="L17" s="12">
        <f t="shared" si="0"/>
        <v>-32248300</v>
      </c>
    </row>
    <row r="18" spans="1:12">
      <c r="A18" s="14" t="s">
        <v>200</v>
      </c>
      <c r="B18" s="24" t="s">
        <v>20</v>
      </c>
      <c r="C18" s="24" t="s">
        <v>8</v>
      </c>
      <c r="D18" s="24" t="s">
        <v>25</v>
      </c>
      <c r="E18" s="25" t="s">
        <v>201</v>
      </c>
      <c r="F18" s="24" t="s">
        <v>21</v>
      </c>
      <c r="G18" s="24" t="s">
        <v>23</v>
      </c>
      <c r="H18" s="24" t="s">
        <v>67</v>
      </c>
      <c r="I18" s="26">
        <v>22589400</v>
      </c>
      <c r="J18" s="26">
        <f>J19</f>
        <v>0</v>
      </c>
      <c r="K18" s="10">
        <f t="shared" si="4"/>
        <v>0</v>
      </c>
      <c r="L18" s="39">
        <f t="shared" si="0"/>
        <v>-22589400</v>
      </c>
    </row>
    <row r="19" spans="1:12">
      <c r="A19" s="14" t="s">
        <v>202</v>
      </c>
      <c r="B19" s="24" t="s">
        <v>20</v>
      </c>
      <c r="C19" s="24" t="s">
        <v>8</v>
      </c>
      <c r="D19" s="24" t="s">
        <v>25</v>
      </c>
      <c r="E19" s="25" t="s">
        <v>201</v>
      </c>
      <c r="F19" s="24" t="s">
        <v>26</v>
      </c>
      <c r="G19" s="24" t="s">
        <v>23</v>
      </c>
      <c r="H19" s="24" t="s">
        <v>67</v>
      </c>
      <c r="I19" s="26">
        <v>22589400</v>
      </c>
      <c r="J19" s="26">
        <f>J20</f>
        <v>0</v>
      </c>
      <c r="K19" s="10">
        <f t="shared" si="4"/>
        <v>0</v>
      </c>
      <c r="L19" s="39">
        <f t="shared" si="0"/>
        <v>-22589400</v>
      </c>
    </row>
    <row r="20" spans="1:12" ht="39">
      <c r="A20" s="22" t="s">
        <v>203</v>
      </c>
      <c r="B20" s="27" t="s">
        <v>20</v>
      </c>
      <c r="C20" s="27" t="s">
        <v>8</v>
      </c>
      <c r="D20" s="27" t="s">
        <v>25</v>
      </c>
      <c r="E20" s="28" t="s">
        <v>201</v>
      </c>
      <c r="F20" s="27" t="s">
        <v>26</v>
      </c>
      <c r="G20" s="27" t="s">
        <v>204</v>
      </c>
      <c r="H20" s="27" t="s">
        <v>67</v>
      </c>
      <c r="I20" s="29">
        <v>22589400</v>
      </c>
      <c r="J20" s="29">
        <v>0</v>
      </c>
      <c r="K20" s="23">
        <f t="shared" si="4"/>
        <v>0</v>
      </c>
      <c r="L20" s="12">
        <f t="shared" si="0"/>
        <v>-22589400</v>
      </c>
    </row>
    <row r="21" spans="1:12" ht="25.5">
      <c r="A21" s="15" t="s">
        <v>69</v>
      </c>
      <c r="B21" s="24" t="s">
        <v>20</v>
      </c>
      <c r="C21" s="24" t="s">
        <v>8</v>
      </c>
      <c r="D21" s="24" t="s">
        <v>25</v>
      </c>
      <c r="E21" s="25" t="s">
        <v>70</v>
      </c>
      <c r="F21" s="24" t="s">
        <v>21</v>
      </c>
      <c r="G21" s="24" t="s">
        <v>23</v>
      </c>
      <c r="H21" s="24" t="s">
        <v>67</v>
      </c>
      <c r="I21" s="26">
        <f>I22+I28+I30+I32+I34+I24+I26</f>
        <v>237217856.40000001</v>
      </c>
      <c r="J21" s="26">
        <f>J22+J28+J30+J32+J34+J24</f>
        <v>81461600</v>
      </c>
      <c r="K21" s="10">
        <f t="shared" si="4"/>
        <v>34.340416542099739</v>
      </c>
      <c r="L21" s="39">
        <f t="shared" si="0"/>
        <v>-155756256.40000001</v>
      </c>
    </row>
    <row r="22" spans="1:12" ht="38.25">
      <c r="A22" s="15" t="s">
        <v>100</v>
      </c>
      <c r="B22" s="24" t="s">
        <v>20</v>
      </c>
      <c r="C22" s="24" t="s">
        <v>8</v>
      </c>
      <c r="D22" s="24" t="s">
        <v>25</v>
      </c>
      <c r="E22" s="25" t="s">
        <v>101</v>
      </c>
      <c r="F22" s="24" t="s">
        <v>21</v>
      </c>
      <c r="G22" s="24" t="s">
        <v>23</v>
      </c>
      <c r="H22" s="24" t="s">
        <v>67</v>
      </c>
      <c r="I22" s="26">
        <f t="shared" ref="I22:J22" si="5">I23</f>
        <v>4071300</v>
      </c>
      <c r="J22" s="26">
        <f t="shared" si="5"/>
        <v>6948300</v>
      </c>
      <c r="K22" s="10">
        <f t="shared" si="4"/>
        <v>170.66538943335053</v>
      </c>
      <c r="L22" s="39">
        <f t="shared" si="0"/>
        <v>2877000</v>
      </c>
    </row>
    <row r="23" spans="1:12" ht="114.75">
      <c r="A23" s="16" t="s">
        <v>102</v>
      </c>
      <c r="B23" s="27" t="s">
        <v>20</v>
      </c>
      <c r="C23" s="27" t="s">
        <v>8</v>
      </c>
      <c r="D23" s="27" t="s">
        <v>25</v>
      </c>
      <c r="E23" s="28" t="s">
        <v>101</v>
      </c>
      <c r="F23" s="27" t="s">
        <v>26</v>
      </c>
      <c r="G23" s="27" t="s">
        <v>23</v>
      </c>
      <c r="H23" s="27" t="s">
        <v>67</v>
      </c>
      <c r="I23" s="29">
        <v>4071300</v>
      </c>
      <c r="J23" s="29">
        <v>6948300</v>
      </c>
      <c r="K23" s="23">
        <f t="shared" si="4"/>
        <v>170.66538943335053</v>
      </c>
      <c r="L23" s="12">
        <f t="shared" si="0"/>
        <v>2877000</v>
      </c>
    </row>
    <row r="24" spans="1:12" ht="51" hidden="1">
      <c r="A24" s="15" t="s">
        <v>103</v>
      </c>
      <c r="B24" s="24" t="s">
        <v>20</v>
      </c>
      <c r="C24" s="24" t="s">
        <v>8</v>
      </c>
      <c r="D24" s="24" t="s">
        <v>25</v>
      </c>
      <c r="E24" s="25" t="s">
        <v>104</v>
      </c>
      <c r="F24" s="24" t="s">
        <v>21</v>
      </c>
      <c r="G24" s="24" t="s">
        <v>23</v>
      </c>
      <c r="H24" s="24" t="s">
        <v>67</v>
      </c>
      <c r="I24" s="26">
        <f>I25</f>
        <v>0</v>
      </c>
      <c r="J24" s="26">
        <f t="shared" ref="J24" si="6">J25</f>
        <v>0</v>
      </c>
      <c r="K24" s="10" t="e">
        <f t="shared" si="4"/>
        <v>#DIV/0!</v>
      </c>
      <c r="L24" s="39">
        <f t="shared" si="0"/>
        <v>0</v>
      </c>
    </row>
    <row r="25" spans="1:12" ht="51" hidden="1">
      <c r="A25" s="16" t="s">
        <v>105</v>
      </c>
      <c r="B25" s="27" t="s">
        <v>20</v>
      </c>
      <c r="C25" s="27" t="s">
        <v>8</v>
      </c>
      <c r="D25" s="27" t="s">
        <v>25</v>
      </c>
      <c r="E25" s="28" t="s">
        <v>104</v>
      </c>
      <c r="F25" s="27" t="s">
        <v>26</v>
      </c>
      <c r="G25" s="27" t="s">
        <v>23</v>
      </c>
      <c r="H25" s="27" t="s">
        <v>67</v>
      </c>
      <c r="I25" s="29"/>
      <c r="J25" s="29">
        <v>0</v>
      </c>
      <c r="K25" s="23" t="e">
        <f t="shared" si="4"/>
        <v>#DIV/0!</v>
      </c>
      <c r="L25" s="12">
        <f t="shared" si="0"/>
        <v>0</v>
      </c>
    </row>
    <row r="26" spans="1:12" s="42" customFormat="1" ht="25.5">
      <c r="A26" s="15" t="s">
        <v>205</v>
      </c>
      <c r="B26" s="24" t="s">
        <v>20</v>
      </c>
      <c r="C26" s="24" t="s">
        <v>8</v>
      </c>
      <c r="D26" s="24" t="s">
        <v>25</v>
      </c>
      <c r="E26" s="25" t="s">
        <v>206</v>
      </c>
      <c r="F26" s="24" t="s">
        <v>21</v>
      </c>
      <c r="G26" s="24" t="s">
        <v>23</v>
      </c>
      <c r="H26" s="24" t="s">
        <v>67</v>
      </c>
      <c r="I26" s="26">
        <f>I27</f>
        <v>53888500</v>
      </c>
      <c r="J26" s="26">
        <f t="shared" ref="J26:L26" si="7">J27</f>
        <v>0</v>
      </c>
      <c r="K26" s="26">
        <f t="shared" si="7"/>
        <v>0</v>
      </c>
      <c r="L26" s="26">
        <f t="shared" si="7"/>
        <v>-53888500</v>
      </c>
    </row>
    <row r="27" spans="1:12" ht="38.25">
      <c r="A27" s="16" t="s">
        <v>207</v>
      </c>
      <c r="B27" s="27" t="s">
        <v>20</v>
      </c>
      <c r="C27" s="27" t="s">
        <v>8</v>
      </c>
      <c r="D27" s="27" t="s">
        <v>25</v>
      </c>
      <c r="E27" s="28" t="s">
        <v>206</v>
      </c>
      <c r="F27" s="27" t="s">
        <v>26</v>
      </c>
      <c r="G27" s="27" t="s">
        <v>23</v>
      </c>
      <c r="H27" s="27" t="s">
        <v>67</v>
      </c>
      <c r="I27" s="29">
        <v>53888500</v>
      </c>
      <c r="J27" s="29">
        <v>0</v>
      </c>
      <c r="K27" s="23">
        <f t="shared" si="4"/>
        <v>0</v>
      </c>
      <c r="L27" s="12">
        <f t="shared" si="0"/>
        <v>-53888500</v>
      </c>
    </row>
    <row r="28" spans="1:12" s="42" customFormat="1" ht="51">
      <c r="A28" s="15" t="s">
        <v>106</v>
      </c>
      <c r="B28" s="24" t="s">
        <v>20</v>
      </c>
      <c r="C28" s="24" t="s">
        <v>8</v>
      </c>
      <c r="D28" s="24" t="s">
        <v>25</v>
      </c>
      <c r="E28" s="25" t="s">
        <v>107</v>
      </c>
      <c r="F28" s="24" t="s">
        <v>21</v>
      </c>
      <c r="G28" s="24" t="s">
        <v>23</v>
      </c>
      <c r="H28" s="24" t="s">
        <v>67</v>
      </c>
      <c r="I28" s="34">
        <f t="shared" ref="I28:J28" si="8">I29</f>
        <v>35059600</v>
      </c>
      <c r="J28" s="34">
        <f t="shared" si="8"/>
        <v>33523600</v>
      </c>
      <c r="K28" s="10">
        <f t="shared" si="4"/>
        <v>95.618888977626668</v>
      </c>
      <c r="L28" s="39">
        <f t="shared" si="0"/>
        <v>-1536000</v>
      </c>
    </row>
    <row r="29" spans="1:12" ht="63.75">
      <c r="A29" s="16" t="s">
        <v>108</v>
      </c>
      <c r="B29" s="27" t="s">
        <v>20</v>
      </c>
      <c r="C29" s="27" t="s">
        <v>8</v>
      </c>
      <c r="D29" s="27" t="s">
        <v>25</v>
      </c>
      <c r="E29" s="28" t="s">
        <v>107</v>
      </c>
      <c r="F29" s="27" t="s">
        <v>26</v>
      </c>
      <c r="G29" s="27" t="s">
        <v>23</v>
      </c>
      <c r="H29" s="27" t="s">
        <v>67</v>
      </c>
      <c r="I29" s="29">
        <v>35059600</v>
      </c>
      <c r="J29" s="29">
        <v>33523600</v>
      </c>
      <c r="K29" s="23">
        <f t="shared" si="4"/>
        <v>95.618888977626668</v>
      </c>
      <c r="L29" s="12">
        <f t="shared" si="0"/>
        <v>-1536000</v>
      </c>
    </row>
    <row r="30" spans="1:12" ht="38.25">
      <c r="A30" s="15" t="s">
        <v>71</v>
      </c>
      <c r="B30" s="24" t="s">
        <v>20</v>
      </c>
      <c r="C30" s="24" t="s">
        <v>8</v>
      </c>
      <c r="D30" s="24" t="s">
        <v>25</v>
      </c>
      <c r="E30" s="25" t="s">
        <v>72</v>
      </c>
      <c r="F30" s="24" t="s">
        <v>21</v>
      </c>
      <c r="G30" s="24" t="s">
        <v>23</v>
      </c>
      <c r="H30" s="24" t="s">
        <v>67</v>
      </c>
      <c r="I30" s="26">
        <f>I31</f>
        <v>3000000</v>
      </c>
      <c r="J30" s="26">
        <f t="shared" ref="J30" si="9">J31</f>
        <v>0</v>
      </c>
      <c r="K30" s="10">
        <f t="shared" si="4"/>
        <v>0</v>
      </c>
      <c r="L30" s="39">
        <f t="shared" si="0"/>
        <v>-3000000</v>
      </c>
    </row>
    <row r="31" spans="1:12" ht="51">
      <c r="A31" s="16" t="s">
        <v>73</v>
      </c>
      <c r="B31" s="27" t="s">
        <v>20</v>
      </c>
      <c r="C31" s="27" t="s">
        <v>8</v>
      </c>
      <c r="D31" s="27" t="s">
        <v>25</v>
      </c>
      <c r="E31" s="28" t="s">
        <v>72</v>
      </c>
      <c r="F31" s="27" t="s">
        <v>26</v>
      </c>
      <c r="G31" s="27" t="s">
        <v>23</v>
      </c>
      <c r="H31" s="27" t="s">
        <v>67</v>
      </c>
      <c r="I31" s="29">
        <v>3000000</v>
      </c>
      <c r="J31" s="29">
        <v>0</v>
      </c>
      <c r="K31" s="23">
        <f t="shared" si="4"/>
        <v>0</v>
      </c>
      <c r="L31" s="12">
        <f t="shared" si="0"/>
        <v>-3000000</v>
      </c>
    </row>
    <row r="32" spans="1:12" ht="25.5">
      <c r="A32" s="15" t="s">
        <v>109</v>
      </c>
      <c r="B32" s="24" t="s">
        <v>20</v>
      </c>
      <c r="C32" s="24" t="s">
        <v>8</v>
      </c>
      <c r="D32" s="24" t="s">
        <v>25</v>
      </c>
      <c r="E32" s="25" t="s">
        <v>74</v>
      </c>
      <c r="F32" s="24" t="s">
        <v>21</v>
      </c>
      <c r="G32" s="24" t="s">
        <v>23</v>
      </c>
      <c r="H32" s="24" t="s">
        <v>67</v>
      </c>
      <c r="I32" s="26">
        <f>I33</f>
        <v>2547926.4</v>
      </c>
      <c r="J32" s="26">
        <f t="shared" ref="J32" si="10">J33</f>
        <v>0</v>
      </c>
      <c r="K32" s="10">
        <f t="shared" si="4"/>
        <v>0</v>
      </c>
      <c r="L32" s="39">
        <f t="shared" si="0"/>
        <v>-2547926.4</v>
      </c>
    </row>
    <row r="33" spans="1:12" ht="25.5">
      <c r="A33" s="16" t="s">
        <v>110</v>
      </c>
      <c r="B33" s="27" t="s">
        <v>20</v>
      </c>
      <c r="C33" s="27" t="s">
        <v>8</v>
      </c>
      <c r="D33" s="27" t="s">
        <v>25</v>
      </c>
      <c r="E33" s="28" t="s">
        <v>74</v>
      </c>
      <c r="F33" s="27" t="s">
        <v>26</v>
      </c>
      <c r="G33" s="27" t="s">
        <v>23</v>
      </c>
      <c r="H33" s="27" t="s">
        <v>67</v>
      </c>
      <c r="I33" s="29">
        <v>2547926.4</v>
      </c>
      <c r="J33" s="29">
        <v>0</v>
      </c>
      <c r="K33" s="23">
        <f t="shared" si="4"/>
        <v>0</v>
      </c>
      <c r="L33" s="12">
        <f t="shared" si="0"/>
        <v>-2547926.4</v>
      </c>
    </row>
    <row r="34" spans="1:12">
      <c r="A34" s="30" t="s">
        <v>75</v>
      </c>
      <c r="B34" s="24" t="s">
        <v>20</v>
      </c>
      <c r="C34" s="24" t="s">
        <v>8</v>
      </c>
      <c r="D34" s="24" t="s">
        <v>25</v>
      </c>
      <c r="E34" s="25">
        <v>29999</v>
      </c>
      <c r="F34" s="24" t="s">
        <v>21</v>
      </c>
      <c r="G34" s="24" t="s">
        <v>23</v>
      </c>
      <c r="H34" s="24" t="s">
        <v>67</v>
      </c>
      <c r="I34" s="26">
        <f t="shared" ref="I34:J34" si="11">I35</f>
        <v>138650530</v>
      </c>
      <c r="J34" s="26">
        <f t="shared" si="11"/>
        <v>40989700</v>
      </c>
      <c r="K34" s="10">
        <f t="shared" si="4"/>
        <v>29.56332009693724</v>
      </c>
      <c r="L34" s="39">
        <f t="shared" si="0"/>
        <v>-97660830</v>
      </c>
    </row>
    <row r="35" spans="1:12">
      <c r="A35" s="30" t="s">
        <v>76</v>
      </c>
      <c r="B35" s="24" t="s">
        <v>20</v>
      </c>
      <c r="C35" s="24" t="s">
        <v>8</v>
      </c>
      <c r="D35" s="24" t="s">
        <v>25</v>
      </c>
      <c r="E35" s="25" t="s">
        <v>56</v>
      </c>
      <c r="F35" s="24" t="s">
        <v>26</v>
      </c>
      <c r="G35" s="24" t="s">
        <v>23</v>
      </c>
      <c r="H35" s="24" t="s">
        <v>67</v>
      </c>
      <c r="I35" s="26">
        <f>SUM(I36:I64)</f>
        <v>138650530</v>
      </c>
      <c r="J35" s="26">
        <f>SUM(J36:J64)</f>
        <v>40989700</v>
      </c>
      <c r="K35" s="10">
        <f t="shared" si="4"/>
        <v>29.56332009693724</v>
      </c>
      <c r="L35" s="39">
        <f t="shared" si="0"/>
        <v>-97660830</v>
      </c>
    </row>
    <row r="36" spans="1:12" ht="51.75">
      <c r="A36" s="18" t="s">
        <v>111</v>
      </c>
      <c r="B36" s="27" t="s">
        <v>20</v>
      </c>
      <c r="C36" s="27" t="s">
        <v>8</v>
      </c>
      <c r="D36" s="27" t="s">
        <v>25</v>
      </c>
      <c r="E36" s="28" t="s">
        <v>56</v>
      </c>
      <c r="F36" s="27" t="s">
        <v>26</v>
      </c>
      <c r="G36" s="27" t="s">
        <v>112</v>
      </c>
      <c r="H36" s="27" t="s">
        <v>67</v>
      </c>
      <c r="I36" s="29">
        <v>358900</v>
      </c>
      <c r="J36" s="29">
        <v>358900</v>
      </c>
      <c r="K36" s="23">
        <f t="shared" si="4"/>
        <v>100</v>
      </c>
      <c r="L36" s="12">
        <f t="shared" ref="L36:L74" si="12">J36-I36</f>
        <v>0</v>
      </c>
    </row>
    <row r="37" spans="1:12" ht="89.25">
      <c r="A37" s="17" t="s">
        <v>113</v>
      </c>
      <c r="B37" s="27" t="s">
        <v>20</v>
      </c>
      <c r="C37" s="27" t="s">
        <v>8</v>
      </c>
      <c r="D37" s="27" t="s">
        <v>25</v>
      </c>
      <c r="E37" s="28" t="s">
        <v>56</v>
      </c>
      <c r="F37" s="27" t="s">
        <v>26</v>
      </c>
      <c r="G37" s="27" t="s">
        <v>82</v>
      </c>
      <c r="H37" s="27" t="s">
        <v>67</v>
      </c>
      <c r="I37" s="31">
        <v>1800000</v>
      </c>
      <c r="J37" s="29">
        <v>2700000</v>
      </c>
      <c r="K37" s="23">
        <f t="shared" si="4"/>
        <v>150</v>
      </c>
      <c r="L37" s="12">
        <f t="shared" si="12"/>
        <v>900000</v>
      </c>
    </row>
    <row r="38" spans="1:12" ht="38.25">
      <c r="A38" s="17" t="s">
        <v>190</v>
      </c>
      <c r="B38" s="27" t="s">
        <v>20</v>
      </c>
      <c r="C38" s="27" t="s">
        <v>8</v>
      </c>
      <c r="D38" s="27" t="s">
        <v>25</v>
      </c>
      <c r="E38" s="28" t="s">
        <v>56</v>
      </c>
      <c r="F38" s="27" t="s">
        <v>26</v>
      </c>
      <c r="G38" s="27" t="s">
        <v>188</v>
      </c>
      <c r="H38" s="27" t="s">
        <v>67</v>
      </c>
      <c r="I38" s="31">
        <v>973100</v>
      </c>
      <c r="J38" s="29">
        <v>0</v>
      </c>
      <c r="K38" s="23">
        <f t="shared" si="4"/>
        <v>0</v>
      </c>
      <c r="L38" s="12">
        <f t="shared" ref="L38:L39" si="13">J38-I38</f>
        <v>-973100</v>
      </c>
    </row>
    <row r="39" spans="1:12" ht="51">
      <c r="A39" s="17" t="s">
        <v>191</v>
      </c>
      <c r="B39" s="27" t="s">
        <v>20</v>
      </c>
      <c r="C39" s="27" t="s">
        <v>8</v>
      </c>
      <c r="D39" s="27" t="s">
        <v>25</v>
      </c>
      <c r="E39" s="28" t="s">
        <v>56</v>
      </c>
      <c r="F39" s="27" t="s">
        <v>26</v>
      </c>
      <c r="G39" s="27" t="s">
        <v>189</v>
      </c>
      <c r="H39" s="27" t="s">
        <v>67</v>
      </c>
      <c r="I39" s="31">
        <v>50000000</v>
      </c>
      <c r="J39" s="29">
        <v>0</v>
      </c>
      <c r="K39" s="23">
        <f t="shared" si="4"/>
        <v>0</v>
      </c>
      <c r="L39" s="12">
        <f t="shared" si="13"/>
        <v>-50000000</v>
      </c>
    </row>
    <row r="40" spans="1:12" ht="140.25">
      <c r="A40" s="17" t="s">
        <v>114</v>
      </c>
      <c r="B40" s="27" t="s">
        <v>20</v>
      </c>
      <c r="C40" s="27" t="s">
        <v>8</v>
      </c>
      <c r="D40" s="27" t="s">
        <v>25</v>
      </c>
      <c r="E40" s="28" t="s">
        <v>56</v>
      </c>
      <c r="F40" s="27" t="s">
        <v>26</v>
      </c>
      <c r="G40" s="27" t="s">
        <v>50</v>
      </c>
      <c r="H40" s="27" t="s">
        <v>67</v>
      </c>
      <c r="I40" s="29">
        <v>347900</v>
      </c>
      <c r="J40" s="29">
        <v>358000</v>
      </c>
      <c r="K40" s="23">
        <f t="shared" si="4"/>
        <v>102.9031330842196</v>
      </c>
      <c r="L40" s="12">
        <f t="shared" si="12"/>
        <v>10100</v>
      </c>
    </row>
    <row r="41" spans="1:12" ht="38.25">
      <c r="A41" s="19" t="s">
        <v>115</v>
      </c>
      <c r="B41" s="27" t="s">
        <v>20</v>
      </c>
      <c r="C41" s="27" t="s">
        <v>8</v>
      </c>
      <c r="D41" s="27" t="s">
        <v>25</v>
      </c>
      <c r="E41" s="28" t="s">
        <v>56</v>
      </c>
      <c r="F41" s="27" t="s">
        <v>26</v>
      </c>
      <c r="G41" s="27" t="s">
        <v>51</v>
      </c>
      <c r="H41" s="27" t="s">
        <v>67</v>
      </c>
      <c r="I41" s="31">
        <v>12000</v>
      </c>
      <c r="J41" s="29">
        <v>0</v>
      </c>
      <c r="K41" s="23">
        <f t="shared" si="4"/>
        <v>0</v>
      </c>
      <c r="L41" s="12">
        <f t="shared" si="12"/>
        <v>-12000</v>
      </c>
    </row>
    <row r="42" spans="1:12" ht="25.5">
      <c r="A42" s="19" t="s">
        <v>116</v>
      </c>
      <c r="B42" s="27" t="s">
        <v>20</v>
      </c>
      <c r="C42" s="27" t="s">
        <v>8</v>
      </c>
      <c r="D42" s="27" t="s">
        <v>25</v>
      </c>
      <c r="E42" s="28" t="s">
        <v>56</v>
      </c>
      <c r="F42" s="27" t="s">
        <v>26</v>
      </c>
      <c r="G42" s="27" t="s">
        <v>52</v>
      </c>
      <c r="H42" s="27" t="s">
        <v>67</v>
      </c>
      <c r="I42" s="29">
        <v>4111000</v>
      </c>
      <c r="J42" s="29">
        <v>0</v>
      </c>
      <c r="K42" s="23">
        <f t="shared" si="4"/>
        <v>0</v>
      </c>
      <c r="L42" s="12">
        <f t="shared" si="12"/>
        <v>-4111000</v>
      </c>
    </row>
    <row r="43" spans="1:12" ht="51">
      <c r="A43" s="19" t="s">
        <v>117</v>
      </c>
      <c r="B43" s="27" t="s">
        <v>20</v>
      </c>
      <c r="C43" s="27" t="s">
        <v>8</v>
      </c>
      <c r="D43" s="27" t="s">
        <v>25</v>
      </c>
      <c r="E43" s="28" t="s">
        <v>56</v>
      </c>
      <c r="F43" s="27" t="s">
        <v>26</v>
      </c>
      <c r="G43" s="27" t="s">
        <v>53</v>
      </c>
      <c r="H43" s="27" t="s">
        <v>67</v>
      </c>
      <c r="I43" s="29">
        <v>140000</v>
      </c>
      <c r="J43" s="29">
        <v>20000</v>
      </c>
      <c r="K43" s="23">
        <f t="shared" si="4"/>
        <v>14.285714285714285</v>
      </c>
      <c r="L43" s="12">
        <f t="shared" si="12"/>
        <v>-120000</v>
      </c>
    </row>
    <row r="44" spans="1:12" ht="51">
      <c r="A44" s="19" t="s">
        <v>118</v>
      </c>
      <c r="B44" s="27" t="s">
        <v>20</v>
      </c>
      <c r="C44" s="27" t="s">
        <v>8</v>
      </c>
      <c r="D44" s="27" t="s">
        <v>25</v>
      </c>
      <c r="E44" s="28" t="s">
        <v>56</v>
      </c>
      <c r="F44" s="27" t="s">
        <v>26</v>
      </c>
      <c r="G44" s="27" t="s">
        <v>119</v>
      </c>
      <c r="H44" s="27" t="s">
        <v>67</v>
      </c>
      <c r="I44" s="31">
        <v>152400</v>
      </c>
      <c r="J44" s="29">
        <v>0</v>
      </c>
      <c r="K44" s="23">
        <f t="shared" si="4"/>
        <v>0</v>
      </c>
      <c r="L44" s="12">
        <f t="shared" si="12"/>
        <v>-152400</v>
      </c>
    </row>
    <row r="45" spans="1:12" ht="63.75" hidden="1">
      <c r="A45" s="19" t="s">
        <v>120</v>
      </c>
      <c r="B45" s="27" t="s">
        <v>20</v>
      </c>
      <c r="C45" s="27" t="s">
        <v>8</v>
      </c>
      <c r="D45" s="27" t="s">
        <v>25</v>
      </c>
      <c r="E45" s="28" t="s">
        <v>56</v>
      </c>
      <c r="F45" s="27" t="s">
        <v>26</v>
      </c>
      <c r="G45" s="27" t="s">
        <v>121</v>
      </c>
      <c r="H45" s="27" t="s">
        <v>67</v>
      </c>
      <c r="I45" s="31">
        <v>0</v>
      </c>
      <c r="J45" s="29">
        <v>0</v>
      </c>
      <c r="K45" s="23" t="e">
        <f t="shared" si="4"/>
        <v>#DIV/0!</v>
      </c>
      <c r="L45" s="12">
        <f t="shared" si="12"/>
        <v>0</v>
      </c>
    </row>
    <row r="46" spans="1:12" ht="51" hidden="1">
      <c r="A46" s="19" t="s">
        <v>122</v>
      </c>
      <c r="B46" s="27" t="s">
        <v>20</v>
      </c>
      <c r="C46" s="27" t="s">
        <v>8</v>
      </c>
      <c r="D46" s="27" t="s">
        <v>25</v>
      </c>
      <c r="E46" s="28" t="s">
        <v>56</v>
      </c>
      <c r="F46" s="27" t="s">
        <v>26</v>
      </c>
      <c r="G46" s="27" t="s">
        <v>123</v>
      </c>
      <c r="H46" s="27" t="s">
        <v>67</v>
      </c>
      <c r="I46" s="31">
        <v>0</v>
      </c>
      <c r="J46" s="29"/>
      <c r="K46" s="23" t="e">
        <f t="shared" si="4"/>
        <v>#DIV/0!</v>
      </c>
      <c r="L46" s="12">
        <f t="shared" si="12"/>
        <v>0</v>
      </c>
    </row>
    <row r="47" spans="1:12" ht="51">
      <c r="A47" s="19" t="s">
        <v>193</v>
      </c>
      <c r="B47" s="27" t="s">
        <v>20</v>
      </c>
      <c r="C47" s="27" t="s">
        <v>8</v>
      </c>
      <c r="D47" s="27" t="s">
        <v>25</v>
      </c>
      <c r="E47" s="28" t="s">
        <v>56</v>
      </c>
      <c r="F47" s="27" t="s">
        <v>26</v>
      </c>
      <c r="G47" s="27" t="s">
        <v>192</v>
      </c>
      <c r="H47" s="27" t="s">
        <v>67</v>
      </c>
      <c r="I47" s="31">
        <v>10000000</v>
      </c>
      <c r="J47" s="29">
        <v>0</v>
      </c>
      <c r="K47" s="23">
        <f t="shared" si="4"/>
        <v>0</v>
      </c>
      <c r="L47" s="12">
        <f t="shared" ref="L47" si="14">J47-I47</f>
        <v>-10000000</v>
      </c>
    </row>
    <row r="48" spans="1:12" ht="76.5">
      <c r="A48" s="19" t="s">
        <v>124</v>
      </c>
      <c r="B48" s="27" t="s">
        <v>20</v>
      </c>
      <c r="C48" s="27" t="s">
        <v>8</v>
      </c>
      <c r="D48" s="27" t="s">
        <v>25</v>
      </c>
      <c r="E48" s="28" t="s">
        <v>56</v>
      </c>
      <c r="F48" s="27" t="s">
        <v>26</v>
      </c>
      <c r="G48" s="27" t="s">
        <v>27</v>
      </c>
      <c r="H48" s="27" t="s">
        <v>67</v>
      </c>
      <c r="I48" s="29">
        <v>994500</v>
      </c>
      <c r="J48" s="29">
        <v>1504500</v>
      </c>
      <c r="K48" s="23">
        <f t="shared" si="4"/>
        <v>151.28205128205127</v>
      </c>
      <c r="L48" s="12">
        <f t="shared" si="12"/>
        <v>510000</v>
      </c>
    </row>
    <row r="49" spans="1:12" ht="38.25">
      <c r="A49" s="19" t="s">
        <v>125</v>
      </c>
      <c r="B49" s="27" t="s">
        <v>20</v>
      </c>
      <c r="C49" s="27" t="s">
        <v>8</v>
      </c>
      <c r="D49" s="27" t="s">
        <v>25</v>
      </c>
      <c r="E49" s="28" t="s">
        <v>56</v>
      </c>
      <c r="F49" s="27" t="s">
        <v>26</v>
      </c>
      <c r="G49" s="27" t="s">
        <v>126</v>
      </c>
      <c r="H49" s="27" t="s">
        <v>67</v>
      </c>
      <c r="I49" s="31">
        <v>3499990</v>
      </c>
      <c r="J49" s="29">
        <v>0</v>
      </c>
      <c r="K49" s="23">
        <f t="shared" si="4"/>
        <v>0</v>
      </c>
      <c r="L49" s="12">
        <f t="shared" si="12"/>
        <v>-3499990</v>
      </c>
    </row>
    <row r="50" spans="1:12" ht="51">
      <c r="A50" s="19" t="s">
        <v>195</v>
      </c>
      <c r="B50" s="27" t="s">
        <v>20</v>
      </c>
      <c r="C50" s="27" t="s">
        <v>8</v>
      </c>
      <c r="D50" s="27" t="s">
        <v>25</v>
      </c>
      <c r="E50" s="28" t="s">
        <v>56</v>
      </c>
      <c r="F50" s="27" t="s">
        <v>26</v>
      </c>
      <c r="G50" s="27" t="s">
        <v>194</v>
      </c>
      <c r="H50" s="27" t="s">
        <v>67</v>
      </c>
      <c r="I50" s="31">
        <v>6638500</v>
      </c>
      <c r="J50" s="29">
        <v>0</v>
      </c>
      <c r="K50" s="23">
        <f t="shared" si="4"/>
        <v>0</v>
      </c>
      <c r="L50" s="12">
        <f t="shared" ref="L50" si="15">J50-I50</f>
        <v>-6638500</v>
      </c>
    </row>
    <row r="51" spans="1:12" ht="76.5">
      <c r="A51" s="19" t="s">
        <v>127</v>
      </c>
      <c r="B51" s="27" t="s">
        <v>20</v>
      </c>
      <c r="C51" s="27" t="s">
        <v>8</v>
      </c>
      <c r="D51" s="27" t="s">
        <v>25</v>
      </c>
      <c r="E51" s="28" t="s">
        <v>56</v>
      </c>
      <c r="F51" s="27" t="s">
        <v>26</v>
      </c>
      <c r="G51" s="27" t="s">
        <v>128</v>
      </c>
      <c r="H51" s="27" t="s">
        <v>67</v>
      </c>
      <c r="I51" s="31">
        <v>110000</v>
      </c>
      <c r="J51" s="29">
        <v>0</v>
      </c>
      <c r="K51" s="23">
        <f t="shared" si="4"/>
        <v>0</v>
      </c>
      <c r="L51" s="12">
        <f t="shared" si="12"/>
        <v>-110000</v>
      </c>
    </row>
    <row r="52" spans="1:12" ht="38.25">
      <c r="A52" s="19" t="s">
        <v>129</v>
      </c>
      <c r="B52" s="27" t="s">
        <v>20</v>
      </c>
      <c r="C52" s="27" t="s">
        <v>8</v>
      </c>
      <c r="D52" s="27" t="s">
        <v>25</v>
      </c>
      <c r="E52" s="28" t="s">
        <v>56</v>
      </c>
      <c r="F52" s="27" t="s">
        <v>26</v>
      </c>
      <c r="G52" s="27" t="s">
        <v>130</v>
      </c>
      <c r="H52" s="27" t="s">
        <v>67</v>
      </c>
      <c r="I52" s="31">
        <v>541530</v>
      </c>
      <c r="J52" s="29">
        <v>0</v>
      </c>
      <c r="K52" s="23">
        <f t="shared" si="4"/>
        <v>0</v>
      </c>
      <c r="L52" s="12">
        <f t="shared" si="12"/>
        <v>-541530</v>
      </c>
    </row>
    <row r="53" spans="1:12" ht="38.25">
      <c r="A53" s="19" t="s">
        <v>131</v>
      </c>
      <c r="B53" s="27" t="s">
        <v>20</v>
      </c>
      <c r="C53" s="27" t="s">
        <v>8</v>
      </c>
      <c r="D53" s="27" t="s">
        <v>25</v>
      </c>
      <c r="E53" s="28" t="s">
        <v>56</v>
      </c>
      <c r="F53" s="27" t="s">
        <v>26</v>
      </c>
      <c r="G53" s="27" t="s">
        <v>83</v>
      </c>
      <c r="H53" s="27" t="s">
        <v>67</v>
      </c>
      <c r="I53" s="31">
        <v>351400</v>
      </c>
      <c r="J53" s="31">
        <v>351100</v>
      </c>
      <c r="K53" s="23">
        <f t="shared" si="4"/>
        <v>99.914627205463859</v>
      </c>
      <c r="L53" s="12">
        <f t="shared" si="12"/>
        <v>-300</v>
      </c>
    </row>
    <row r="54" spans="1:12" ht="25.5">
      <c r="A54" s="19" t="s">
        <v>197</v>
      </c>
      <c r="B54" s="27" t="s">
        <v>20</v>
      </c>
      <c r="C54" s="27" t="s">
        <v>8</v>
      </c>
      <c r="D54" s="27" t="s">
        <v>25</v>
      </c>
      <c r="E54" s="28" t="s">
        <v>56</v>
      </c>
      <c r="F54" s="27" t="s">
        <v>26</v>
      </c>
      <c r="G54" s="27" t="s">
        <v>196</v>
      </c>
      <c r="H54" s="27" t="s">
        <v>67</v>
      </c>
      <c r="I54" s="31">
        <v>1231800</v>
      </c>
      <c r="J54" s="31">
        <v>0</v>
      </c>
      <c r="K54" s="23">
        <f t="shared" si="4"/>
        <v>0</v>
      </c>
      <c r="L54" s="12">
        <f t="shared" ref="L54" si="16">J54-I54</f>
        <v>-1231800</v>
      </c>
    </row>
    <row r="55" spans="1:12" ht="51">
      <c r="A55" s="19" t="s">
        <v>132</v>
      </c>
      <c r="B55" s="27" t="s">
        <v>20</v>
      </c>
      <c r="C55" s="27" t="s">
        <v>8</v>
      </c>
      <c r="D55" s="27" t="s">
        <v>25</v>
      </c>
      <c r="E55" s="28" t="s">
        <v>56</v>
      </c>
      <c r="F55" s="27" t="s">
        <v>26</v>
      </c>
      <c r="G55" s="27" t="s">
        <v>61</v>
      </c>
      <c r="H55" s="27" t="s">
        <v>67</v>
      </c>
      <c r="I55" s="31">
        <v>8562200</v>
      </c>
      <c r="J55" s="31">
        <v>0</v>
      </c>
      <c r="K55" s="23">
        <f t="shared" si="4"/>
        <v>0</v>
      </c>
      <c r="L55" s="12">
        <f t="shared" si="12"/>
        <v>-8562200</v>
      </c>
    </row>
    <row r="56" spans="1:12" ht="51">
      <c r="A56" s="19" t="s">
        <v>133</v>
      </c>
      <c r="B56" s="27" t="s">
        <v>20</v>
      </c>
      <c r="C56" s="27" t="s">
        <v>8</v>
      </c>
      <c r="D56" s="27" t="s">
        <v>25</v>
      </c>
      <c r="E56" s="28" t="s">
        <v>56</v>
      </c>
      <c r="F56" s="27" t="s">
        <v>26</v>
      </c>
      <c r="G56" s="27" t="s">
        <v>62</v>
      </c>
      <c r="H56" s="27" t="s">
        <v>67</v>
      </c>
      <c r="I56" s="31">
        <v>26207500</v>
      </c>
      <c r="J56" s="31">
        <v>26230200</v>
      </c>
      <c r="K56" s="23">
        <f t="shared" si="4"/>
        <v>100.08661642659544</v>
      </c>
      <c r="L56" s="12">
        <f t="shared" si="12"/>
        <v>22700</v>
      </c>
    </row>
    <row r="57" spans="1:12" ht="51">
      <c r="A57" s="19" t="s">
        <v>199</v>
      </c>
      <c r="B57" s="27" t="s">
        <v>20</v>
      </c>
      <c r="C57" s="27" t="s">
        <v>8</v>
      </c>
      <c r="D57" s="27" t="s">
        <v>25</v>
      </c>
      <c r="E57" s="28" t="s">
        <v>56</v>
      </c>
      <c r="F57" s="27" t="s">
        <v>26</v>
      </c>
      <c r="G57" s="27" t="s">
        <v>198</v>
      </c>
      <c r="H57" s="27" t="s">
        <v>67</v>
      </c>
      <c r="I57" s="31">
        <v>669310</v>
      </c>
      <c r="J57" s="31">
        <v>0</v>
      </c>
      <c r="K57" s="23">
        <f t="shared" si="4"/>
        <v>0</v>
      </c>
      <c r="L57" s="12">
        <f t="shared" ref="L57" si="17">J57-I57</f>
        <v>-669310</v>
      </c>
    </row>
    <row r="58" spans="1:12" ht="38.25">
      <c r="A58" s="19" t="s">
        <v>134</v>
      </c>
      <c r="B58" s="27" t="s">
        <v>20</v>
      </c>
      <c r="C58" s="27" t="s">
        <v>8</v>
      </c>
      <c r="D58" s="27" t="s">
        <v>25</v>
      </c>
      <c r="E58" s="28" t="s">
        <v>56</v>
      </c>
      <c r="F58" s="27" t="s">
        <v>26</v>
      </c>
      <c r="G58" s="27" t="s">
        <v>28</v>
      </c>
      <c r="H58" s="27" t="s">
        <v>67</v>
      </c>
      <c r="I58" s="31">
        <v>94700</v>
      </c>
      <c r="J58" s="31">
        <v>0</v>
      </c>
      <c r="K58" s="23">
        <f t="shared" si="4"/>
        <v>0</v>
      </c>
      <c r="L58" s="12">
        <f t="shared" si="12"/>
        <v>-94700</v>
      </c>
    </row>
    <row r="59" spans="1:12" ht="51">
      <c r="A59" s="19" t="s">
        <v>135</v>
      </c>
      <c r="B59" s="27" t="s">
        <v>20</v>
      </c>
      <c r="C59" s="27" t="s">
        <v>8</v>
      </c>
      <c r="D59" s="27" t="s">
        <v>25</v>
      </c>
      <c r="E59" s="28" t="s">
        <v>56</v>
      </c>
      <c r="F59" s="27" t="s">
        <v>26</v>
      </c>
      <c r="G59" s="27" t="s">
        <v>54</v>
      </c>
      <c r="H59" s="27" t="s">
        <v>67</v>
      </c>
      <c r="I59" s="31">
        <v>7720000</v>
      </c>
      <c r="J59" s="31">
        <v>7640000</v>
      </c>
      <c r="K59" s="23">
        <f t="shared" si="4"/>
        <v>98.963730569948183</v>
      </c>
      <c r="L59" s="12">
        <f t="shared" si="12"/>
        <v>-80000</v>
      </c>
    </row>
    <row r="60" spans="1:12" ht="38.25">
      <c r="A60" s="19" t="s">
        <v>136</v>
      </c>
      <c r="B60" s="27" t="s">
        <v>20</v>
      </c>
      <c r="C60" s="27" t="s">
        <v>8</v>
      </c>
      <c r="D60" s="27" t="s">
        <v>25</v>
      </c>
      <c r="E60" s="28" t="s">
        <v>56</v>
      </c>
      <c r="F60" s="27" t="s">
        <v>26</v>
      </c>
      <c r="G60" s="27" t="s">
        <v>77</v>
      </c>
      <c r="H60" s="27" t="s">
        <v>67</v>
      </c>
      <c r="I60" s="31">
        <v>0</v>
      </c>
      <c r="J60" s="31">
        <v>1827000</v>
      </c>
      <c r="K60" s="23"/>
      <c r="L60" s="12">
        <f t="shared" si="12"/>
        <v>1827000</v>
      </c>
    </row>
    <row r="61" spans="1:12" ht="127.5">
      <c r="A61" s="17" t="s">
        <v>137</v>
      </c>
      <c r="B61" s="27" t="s">
        <v>20</v>
      </c>
      <c r="C61" s="27" t="s">
        <v>8</v>
      </c>
      <c r="D61" s="27" t="s">
        <v>25</v>
      </c>
      <c r="E61" s="28" t="s">
        <v>56</v>
      </c>
      <c r="F61" s="27" t="s">
        <v>26</v>
      </c>
      <c r="G61" s="27" t="s">
        <v>29</v>
      </c>
      <c r="H61" s="27" t="s">
        <v>67</v>
      </c>
      <c r="I61" s="31">
        <v>8580000</v>
      </c>
      <c r="J61" s="31">
        <v>0</v>
      </c>
      <c r="K61" s="23">
        <f t="shared" si="4"/>
        <v>0</v>
      </c>
      <c r="L61" s="12">
        <f t="shared" si="12"/>
        <v>-8580000</v>
      </c>
    </row>
    <row r="62" spans="1:12" ht="76.5">
      <c r="A62" s="19" t="s">
        <v>138</v>
      </c>
      <c r="B62" s="27" t="s">
        <v>20</v>
      </c>
      <c r="C62" s="27" t="s">
        <v>8</v>
      </c>
      <c r="D62" s="27" t="s">
        <v>25</v>
      </c>
      <c r="E62" s="28" t="s">
        <v>56</v>
      </c>
      <c r="F62" s="27" t="s">
        <v>26</v>
      </c>
      <c r="G62" s="27" t="s">
        <v>30</v>
      </c>
      <c r="H62" s="27" t="s">
        <v>67</v>
      </c>
      <c r="I62" s="31">
        <v>2982300</v>
      </c>
      <c r="J62" s="31">
        <v>0</v>
      </c>
      <c r="K62" s="23">
        <f t="shared" si="4"/>
        <v>0</v>
      </c>
      <c r="L62" s="12">
        <f t="shared" si="12"/>
        <v>-2982300</v>
      </c>
    </row>
    <row r="63" spans="1:12" ht="102">
      <c r="A63" s="19" t="s">
        <v>139</v>
      </c>
      <c r="B63" s="27" t="s">
        <v>20</v>
      </c>
      <c r="C63" s="27" t="s">
        <v>8</v>
      </c>
      <c r="D63" s="27" t="s">
        <v>25</v>
      </c>
      <c r="E63" s="28" t="s">
        <v>56</v>
      </c>
      <c r="F63" s="27" t="s">
        <v>26</v>
      </c>
      <c r="G63" s="27" t="s">
        <v>63</v>
      </c>
      <c r="H63" s="27" t="s">
        <v>67</v>
      </c>
      <c r="I63" s="31">
        <v>427500</v>
      </c>
      <c r="J63" s="31">
        <v>0</v>
      </c>
      <c r="K63" s="23">
        <f t="shared" si="4"/>
        <v>0</v>
      </c>
      <c r="L63" s="12">
        <f t="shared" si="12"/>
        <v>-427500</v>
      </c>
    </row>
    <row r="64" spans="1:12" ht="63.75">
      <c r="A64" s="19" t="s">
        <v>140</v>
      </c>
      <c r="B64" s="27" t="s">
        <v>20</v>
      </c>
      <c r="C64" s="27" t="s">
        <v>8</v>
      </c>
      <c r="D64" s="27" t="s">
        <v>25</v>
      </c>
      <c r="E64" s="28" t="s">
        <v>56</v>
      </c>
      <c r="F64" s="27" t="s">
        <v>26</v>
      </c>
      <c r="G64" s="27" t="s">
        <v>141</v>
      </c>
      <c r="H64" s="27" t="s">
        <v>67</v>
      </c>
      <c r="I64" s="31">
        <v>2144000</v>
      </c>
      <c r="J64" s="31">
        <v>0</v>
      </c>
      <c r="K64" s="23">
        <f t="shared" si="4"/>
        <v>0</v>
      </c>
      <c r="L64" s="12">
        <f t="shared" si="12"/>
        <v>-2144000</v>
      </c>
    </row>
    <row r="65" spans="1:12" ht="26.25">
      <c r="A65" s="33" t="s">
        <v>142</v>
      </c>
      <c r="B65" s="24" t="s">
        <v>20</v>
      </c>
      <c r="C65" s="24" t="s">
        <v>8</v>
      </c>
      <c r="D65" s="24" t="s">
        <v>25</v>
      </c>
      <c r="E65" s="25" t="s">
        <v>78</v>
      </c>
      <c r="F65" s="24" t="s">
        <v>21</v>
      </c>
      <c r="G65" s="24" t="s">
        <v>23</v>
      </c>
      <c r="H65" s="24" t="s">
        <v>67</v>
      </c>
      <c r="I65" s="34">
        <f>I66+I92+I96+I98+I100+I94</f>
        <v>1022882574.28</v>
      </c>
      <c r="J65" s="34">
        <f t="shared" ref="J65" si="18">J66+J92+J96+J98+J100</f>
        <v>1077163500</v>
      </c>
      <c r="K65" s="10">
        <f t="shared" si="4"/>
        <v>105.30666247376519</v>
      </c>
      <c r="L65" s="39">
        <f t="shared" si="12"/>
        <v>54280925.720000029</v>
      </c>
    </row>
    <row r="66" spans="1:12" ht="25.5">
      <c r="A66" s="35" t="s">
        <v>79</v>
      </c>
      <c r="B66" s="24" t="s">
        <v>20</v>
      </c>
      <c r="C66" s="24" t="s">
        <v>8</v>
      </c>
      <c r="D66" s="24" t="s">
        <v>25</v>
      </c>
      <c r="E66" s="25" t="s">
        <v>59</v>
      </c>
      <c r="F66" s="24" t="s">
        <v>21</v>
      </c>
      <c r="G66" s="24" t="s">
        <v>23</v>
      </c>
      <c r="H66" s="24" t="s">
        <v>67</v>
      </c>
      <c r="I66" s="36">
        <f t="shared" ref="I66:J66" si="19">I67</f>
        <v>1008272390</v>
      </c>
      <c r="J66" s="36">
        <f t="shared" si="19"/>
        <v>1068835600</v>
      </c>
      <c r="K66" s="10">
        <f t="shared" si="4"/>
        <v>106.00663179917085</v>
      </c>
      <c r="L66" s="39">
        <f t="shared" si="12"/>
        <v>60563210</v>
      </c>
    </row>
    <row r="67" spans="1:12" ht="38.25">
      <c r="A67" s="35" t="s">
        <v>80</v>
      </c>
      <c r="B67" s="24" t="s">
        <v>20</v>
      </c>
      <c r="C67" s="24" t="s">
        <v>8</v>
      </c>
      <c r="D67" s="24" t="s">
        <v>25</v>
      </c>
      <c r="E67" s="25" t="s">
        <v>59</v>
      </c>
      <c r="F67" s="24" t="s">
        <v>26</v>
      </c>
      <c r="G67" s="24" t="s">
        <v>23</v>
      </c>
      <c r="H67" s="24" t="s">
        <v>67</v>
      </c>
      <c r="I67" s="36">
        <f>SUM(I68:I91)</f>
        <v>1008272390</v>
      </c>
      <c r="J67" s="36">
        <f t="shared" ref="J67:L67" si="20">SUM(J68:J91)</f>
        <v>1068835600</v>
      </c>
      <c r="K67" s="10">
        <f t="shared" si="4"/>
        <v>106.00663179917085</v>
      </c>
      <c r="L67" s="36">
        <f t="shared" si="20"/>
        <v>60563210</v>
      </c>
    </row>
    <row r="68" spans="1:12" ht="76.5">
      <c r="A68" s="19" t="s">
        <v>143</v>
      </c>
      <c r="B68" s="27" t="s">
        <v>20</v>
      </c>
      <c r="C68" s="27" t="s">
        <v>8</v>
      </c>
      <c r="D68" s="27" t="s">
        <v>25</v>
      </c>
      <c r="E68" s="37" t="s">
        <v>59</v>
      </c>
      <c r="F68" s="27" t="s">
        <v>26</v>
      </c>
      <c r="G68" s="27" t="s">
        <v>84</v>
      </c>
      <c r="H68" s="27" t="s">
        <v>67</v>
      </c>
      <c r="I68" s="31">
        <v>906300</v>
      </c>
      <c r="J68" s="31">
        <v>911400</v>
      </c>
      <c r="K68" s="23">
        <f t="shared" si="4"/>
        <v>100.5627275736511</v>
      </c>
      <c r="L68" s="12">
        <f t="shared" si="12"/>
        <v>5100</v>
      </c>
    </row>
    <row r="69" spans="1:12" ht="76.5">
      <c r="A69" s="19" t="s">
        <v>144</v>
      </c>
      <c r="B69" s="27" t="s">
        <v>20</v>
      </c>
      <c r="C69" s="27" t="s">
        <v>8</v>
      </c>
      <c r="D69" s="27" t="s">
        <v>25</v>
      </c>
      <c r="E69" s="37" t="s">
        <v>59</v>
      </c>
      <c r="F69" s="27" t="s">
        <v>26</v>
      </c>
      <c r="G69" s="27">
        <v>2438</v>
      </c>
      <c r="H69" s="27" t="s">
        <v>67</v>
      </c>
      <c r="I69" s="31">
        <v>8700</v>
      </c>
      <c r="J69" s="31">
        <v>0</v>
      </c>
      <c r="K69" s="23">
        <f t="shared" si="4"/>
        <v>0</v>
      </c>
      <c r="L69" s="12">
        <f t="shared" si="12"/>
        <v>-8700</v>
      </c>
    </row>
    <row r="70" spans="1:12" ht="178.5">
      <c r="A70" s="19" t="s">
        <v>145</v>
      </c>
      <c r="B70" s="27" t="s">
        <v>20</v>
      </c>
      <c r="C70" s="27" t="s">
        <v>8</v>
      </c>
      <c r="D70" s="27" t="s">
        <v>25</v>
      </c>
      <c r="E70" s="37" t="s">
        <v>59</v>
      </c>
      <c r="F70" s="27" t="s">
        <v>26</v>
      </c>
      <c r="G70" s="27" t="s">
        <v>46</v>
      </c>
      <c r="H70" s="27">
        <v>150</v>
      </c>
      <c r="I70" s="31">
        <v>88656400</v>
      </c>
      <c r="J70" s="31">
        <v>90344200</v>
      </c>
      <c r="K70" s="23">
        <f t="shared" si="4"/>
        <v>101.90375426929133</v>
      </c>
      <c r="L70" s="12">
        <f t="shared" si="12"/>
        <v>1687800</v>
      </c>
    </row>
    <row r="71" spans="1:12" ht="178.5">
      <c r="A71" s="19" t="s">
        <v>146</v>
      </c>
      <c r="B71" s="27" t="s">
        <v>20</v>
      </c>
      <c r="C71" s="27" t="s">
        <v>8</v>
      </c>
      <c r="D71" s="27" t="s">
        <v>25</v>
      </c>
      <c r="E71" s="37" t="s">
        <v>59</v>
      </c>
      <c r="F71" s="27" t="s">
        <v>26</v>
      </c>
      <c r="G71" s="27" t="s">
        <v>47</v>
      </c>
      <c r="H71" s="27" t="s">
        <v>67</v>
      </c>
      <c r="I71" s="31">
        <v>92779280</v>
      </c>
      <c r="J71" s="31">
        <v>92779300</v>
      </c>
      <c r="K71" s="23">
        <f t="shared" si="4"/>
        <v>100.00002155653721</v>
      </c>
      <c r="L71" s="12">
        <f t="shared" si="12"/>
        <v>20</v>
      </c>
    </row>
    <row r="72" spans="1:12" ht="63.75">
      <c r="A72" s="19" t="s">
        <v>147</v>
      </c>
      <c r="B72" s="27" t="s">
        <v>20</v>
      </c>
      <c r="C72" s="27" t="s">
        <v>8</v>
      </c>
      <c r="D72" s="27" t="s">
        <v>25</v>
      </c>
      <c r="E72" s="37" t="s">
        <v>59</v>
      </c>
      <c r="F72" s="27" t="s">
        <v>26</v>
      </c>
      <c r="G72" s="27" t="s">
        <v>31</v>
      </c>
      <c r="H72" s="27" t="s">
        <v>67</v>
      </c>
      <c r="I72" s="31">
        <v>80900</v>
      </c>
      <c r="J72" s="31">
        <v>81000</v>
      </c>
      <c r="K72" s="23">
        <f t="shared" si="4"/>
        <v>100.12360939431397</v>
      </c>
      <c r="L72" s="12">
        <f t="shared" si="12"/>
        <v>100</v>
      </c>
    </row>
    <row r="73" spans="1:12" ht="63.75">
      <c r="A73" s="19" t="s">
        <v>148</v>
      </c>
      <c r="B73" s="27" t="s">
        <v>20</v>
      </c>
      <c r="C73" s="27" t="s">
        <v>8</v>
      </c>
      <c r="D73" s="27" t="s">
        <v>25</v>
      </c>
      <c r="E73" s="37" t="s">
        <v>59</v>
      </c>
      <c r="F73" s="27" t="s">
        <v>26</v>
      </c>
      <c r="G73" s="27" t="s">
        <v>149</v>
      </c>
      <c r="H73" s="27" t="s">
        <v>67</v>
      </c>
      <c r="I73" s="31">
        <v>2047000</v>
      </c>
      <c r="J73" s="31">
        <v>1887000</v>
      </c>
      <c r="K73" s="23">
        <f t="shared" si="4"/>
        <v>92.183683439179291</v>
      </c>
      <c r="L73" s="12">
        <f t="shared" si="12"/>
        <v>-160000</v>
      </c>
    </row>
    <row r="74" spans="1:12" ht="76.5">
      <c r="A74" s="19" t="s">
        <v>150</v>
      </c>
      <c r="B74" s="27" t="s">
        <v>20</v>
      </c>
      <c r="C74" s="27" t="s">
        <v>8</v>
      </c>
      <c r="D74" s="27" t="s">
        <v>25</v>
      </c>
      <c r="E74" s="37" t="s">
        <v>59</v>
      </c>
      <c r="F74" s="27" t="s">
        <v>26</v>
      </c>
      <c r="G74" s="27" t="s">
        <v>32</v>
      </c>
      <c r="H74" s="27" t="s">
        <v>67</v>
      </c>
      <c r="I74" s="31">
        <v>826100</v>
      </c>
      <c r="J74" s="31">
        <v>828000</v>
      </c>
      <c r="K74" s="23">
        <f t="shared" si="4"/>
        <v>100.2299963684784</v>
      </c>
      <c r="L74" s="12">
        <f t="shared" si="12"/>
        <v>1900</v>
      </c>
    </row>
    <row r="75" spans="1:12" ht="63.75">
      <c r="A75" s="19" t="s">
        <v>151</v>
      </c>
      <c r="B75" s="27" t="s">
        <v>20</v>
      </c>
      <c r="C75" s="27" t="s">
        <v>8</v>
      </c>
      <c r="D75" s="27" t="s">
        <v>25</v>
      </c>
      <c r="E75" s="37" t="s">
        <v>59</v>
      </c>
      <c r="F75" s="27" t="s">
        <v>26</v>
      </c>
      <c r="G75" s="27" t="s">
        <v>33</v>
      </c>
      <c r="H75" s="27" t="s">
        <v>67</v>
      </c>
      <c r="I75" s="38">
        <v>300800</v>
      </c>
      <c r="J75" s="31">
        <v>302500</v>
      </c>
      <c r="K75" s="23">
        <f t="shared" si="4"/>
        <v>100.56515957446808</v>
      </c>
      <c r="L75" s="12">
        <f t="shared" ref="L75:L114" si="21">J75-I75</f>
        <v>1700</v>
      </c>
    </row>
    <row r="76" spans="1:12" ht="51">
      <c r="A76" s="19" t="s">
        <v>152</v>
      </c>
      <c r="B76" s="27" t="s">
        <v>20</v>
      </c>
      <c r="C76" s="27" t="s">
        <v>8</v>
      </c>
      <c r="D76" s="27" t="s">
        <v>25</v>
      </c>
      <c r="E76" s="37" t="s">
        <v>59</v>
      </c>
      <c r="F76" s="27" t="s">
        <v>26</v>
      </c>
      <c r="G76" s="27" t="s">
        <v>34</v>
      </c>
      <c r="H76" s="27" t="s">
        <v>67</v>
      </c>
      <c r="I76" s="31">
        <v>1739200</v>
      </c>
      <c r="J76" s="31">
        <v>1742200</v>
      </c>
      <c r="K76" s="23">
        <f t="shared" ref="K76:K114" si="22">J76/I76*100</f>
        <v>100.17249310027599</v>
      </c>
      <c r="L76" s="12">
        <f t="shared" si="21"/>
        <v>3000</v>
      </c>
    </row>
    <row r="77" spans="1:12" ht="51">
      <c r="A77" s="19" t="s">
        <v>153</v>
      </c>
      <c r="B77" s="27" t="s">
        <v>20</v>
      </c>
      <c r="C77" s="27" t="s">
        <v>8</v>
      </c>
      <c r="D77" s="27" t="s">
        <v>25</v>
      </c>
      <c r="E77" s="37" t="s">
        <v>59</v>
      </c>
      <c r="F77" s="27" t="s">
        <v>26</v>
      </c>
      <c r="G77" s="27" t="s">
        <v>35</v>
      </c>
      <c r="H77" s="27" t="s">
        <v>67</v>
      </c>
      <c r="I77" s="31">
        <v>761400</v>
      </c>
      <c r="J77" s="31">
        <v>786000</v>
      </c>
      <c r="K77" s="23">
        <f t="shared" si="22"/>
        <v>103.23089046493301</v>
      </c>
      <c r="L77" s="12">
        <f t="shared" si="21"/>
        <v>24600</v>
      </c>
    </row>
    <row r="78" spans="1:12" ht="51">
      <c r="A78" s="19" t="s">
        <v>154</v>
      </c>
      <c r="B78" s="32" t="s">
        <v>20</v>
      </c>
      <c r="C78" s="32" t="s">
        <v>8</v>
      </c>
      <c r="D78" s="32" t="s">
        <v>25</v>
      </c>
      <c r="E78" s="32" t="s">
        <v>59</v>
      </c>
      <c r="F78" s="32" t="s">
        <v>26</v>
      </c>
      <c r="G78" s="32" t="s">
        <v>36</v>
      </c>
      <c r="H78" s="43">
        <v>150</v>
      </c>
      <c r="I78" s="31">
        <v>89100</v>
      </c>
      <c r="J78" s="31">
        <v>131900</v>
      </c>
      <c r="K78" s="23">
        <f t="shared" si="22"/>
        <v>148.03591470258138</v>
      </c>
      <c r="L78" s="12">
        <f t="shared" si="21"/>
        <v>42800</v>
      </c>
    </row>
    <row r="79" spans="1:12" ht="51">
      <c r="A79" s="19" t="s">
        <v>155</v>
      </c>
      <c r="B79" s="32" t="s">
        <v>20</v>
      </c>
      <c r="C79" s="32" t="s">
        <v>8</v>
      </c>
      <c r="D79" s="32" t="s">
        <v>25</v>
      </c>
      <c r="E79" s="32" t="s">
        <v>59</v>
      </c>
      <c r="F79" s="32" t="s">
        <v>26</v>
      </c>
      <c r="G79" s="32" t="s">
        <v>37</v>
      </c>
      <c r="H79" s="43">
        <v>150</v>
      </c>
      <c r="I79" s="31">
        <v>6045800</v>
      </c>
      <c r="J79" s="31">
        <v>6099700</v>
      </c>
      <c r="K79" s="23">
        <f t="shared" si="22"/>
        <v>100.8915280029111</v>
      </c>
      <c r="L79" s="12">
        <f t="shared" si="21"/>
        <v>53900</v>
      </c>
    </row>
    <row r="80" spans="1:12" ht="114.75">
      <c r="A80" s="19" t="s">
        <v>156</v>
      </c>
      <c r="B80" s="32" t="s">
        <v>20</v>
      </c>
      <c r="C80" s="32" t="s">
        <v>8</v>
      </c>
      <c r="D80" s="32" t="s">
        <v>25</v>
      </c>
      <c r="E80" s="32" t="s">
        <v>59</v>
      </c>
      <c r="F80" s="32" t="s">
        <v>26</v>
      </c>
      <c r="G80" s="32" t="s">
        <v>38</v>
      </c>
      <c r="H80" s="43">
        <v>150</v>
      </c>
      <c r="I80" s="31">
        <v>800300</v>
      </c>
      <c r="J80" s="31">
        <v>817000</v>
      </c>
      <c r="K80" s="23">
        <f t="shared" si="22"/>
        <v>102.08671748094464</v>
      </c>
      <c r="L80" s="12">
        <f t="shared" si="21"/>
        <v>16700</v>
      </c>
    </row>
    <row r="81" spans="1:12" ht="76.5" hidden="1">
      <c r="A81" s="19" t="s">
        <v>157</v>
      </c>
      <c r="B81" s="32">
        <v>890</v>
      </c>
      <c r="C81" s="28">
        <v>2</v>
      </c>
      <c r="D81" s="28" t="s">
        <v>25</v>
      </c>
      <c r="E81" s="28">
        <v>30024</v>
      </c>
      <c r="F81" s="28" t="s">
        <v>26</v>
      </c>
      <c r="G81" s="28" t="s">
        <v>158</v>
      </c>
      <c r="H81" s="27" t="s">
        <v>67</v>
      </c>
      <c r="I81" s="31"/>
      <c r="J81" s="31">
        <v>0</v>
      </c>
      <c r="K81" s="23" t="e">
        <f t="shared" si="22"/>
        <v>#DIV/0!</v>
      </c>
      <c r="L81" s="12">
        <f t="shared" si="21"/>
        <v>0</v>
      </c>
    </row>
    <row r="82" spans="1:12" ht="127.5">
      <c r="A82" s="19" t="s">
        <v>159</v>
      </c>
      <c r="B82" s="32" t="s">
        <v>20</v>
      </c>
      <c r="C82" s="32" t="s">
        <v>8</v>
      </c>
      <c r="D82" s="32" t="s">
        <v>25</v>
      </c>
      <c r="E82" s="32" t="s">
        <v>59</v>
      </c>
      <c r="F82" s="32" t="s">
        <v>26</v>
      </c>
      <c r="G82" s="32" t="s">
        <v>39</v>
      </c>
      <c r="H82" s="43">
        <v>150</v>
      </c>
      <c r="I82" s="31">
        <v>383587800</v>
      </c>
      <c r="J82" s="31">
        <v>386185600</v>
      </c>
      <c r="K82" s="23">
        <f t="shared" si="22"/>
        <v>100.67723738867606</v>
      </c>
      <c r="L82" s="12">
        <f t="shared" si="21"/>
        <v>2597800</v>
      </c>
    </row>
    <row r="83" spans="1:12" ht="76.5">
      <c r="A83" s="19" t="s">
        <v>160</v>
      </c>
      <c r="B83" s="32" t="s">
        <v>20</v>
      </c>
      <c r="C83" s="32" t="s">
        <v>8</v>
      </c>
      <c r="D83" s="32" t="s">
        <v>25</v>
      </c>
      <c r="E83" s="32" t="s">
        <v>59</v>
      </c>
      <c r="F83" s="32" t="s">
        <v>26</v>
      </c>
      <c r="G83" s="32" t="s">
        <v>40</v>
      </c>
      <c r="H83" s="43">
        <v>150</v>
      </c>
      <c r="I83" s="31">
        <v>21290450</v>
      </c>
      <c r="J83" s="31">
        <v>25151300</v>
      </c>
      <c r="K83" s="23">
        <f t="shared" si="22"/>
        <v>118.13418692418432</v>
      </c>
      <c r="L83" s="12">
        <f t="shared" si="21"/>
        <v>3860850</v>
      </c>
    </row>
    <row r="84" spans="1:12" ht="51">
      <c r="A84" s="19" t="s">
        <v>161</v>
      </c>
      <c r="B84" s="32" t="s">
        <v>20</v>
      </c>
      <c r="C84" s="32" t="s">
        <v>8</v>
      </c>
      <c r="D84" s="32" t="s">
        <v>25</v>
      </c>
      <c r="E84" s="32" t="s">
        <v>59</v>
      </c>
      <c r="F84" s="32" t="s">
        <v>26</v>
      </c>
      <c r="G84" s="32" t="s">
        <v>41</v>
      </c>
      <c r="H84" s="43">
        <v>150</v>
      </c>
      <c r="I84" s="31">
        <v>197202600</v>
      </c>
      <c r="J84" s="31">
        <v>227801100</v>
      </c>
      <c r="K84" s="23">
        <f t="shared" si="22"/>
        <v>115.51627615457403</v>
      </c>
      <c r="L84" s="12">
        <f t="shared" si="21"/>
        <v>30598500</v>
      </c>
    </row>
    <row r="85" spans="1:12" ht="89.25">
      <c r="A85" s="19" t="s">
        <v>162</v>
      </c>
      <c r="B85" s="32" t="s">
        <v>20</v>
      </c>
      <c r="C85" s="32" t="s">
        <v>8</v>
      </c>
      <c r="D85" s="32" t="s">
        <v>25</v>
      </c>
      <c r="E85" s="32" t="s">
        <v>59</v>
      </c>
      <c r="F85" s="32" t="s">
        <v>26</v>
      </c>
      <c r="G85" s="32" t="s">
        <v>42</v>
      </c>
      <c r="H85" s="43">
        <v>150</v>
      </c>
      <c r="I85" s="31">
        <v>17100500</v>
      </c>
      <c r="J85" s="31">
        <v>17100500</v>
      </c>
      <c r="K85" s="23">
        <f t="shared" si="22"/>
        <v>100</v>
      </c>
      <c r="L85" s="12">
        <f t="shared" si="21"/>
        <v>0</v>
      </c>
    </row>
    <row r="86" spans="1:12" ht="63.75">
      <c r="A86" s="19" t="s">
        <v>163</v>
      </c>
      <c r="B86" s="32" t="s">
        <v>20</v>
      </c>
      <c r="C86" s="32" t="s">
        <v>8</v>
      </c>
      <c r="D86" s="32" t="s">
        <v>25</v>
      </c>
      <c r="E86" s="32" t="s">
        <v>59</v>
      </c>
      <c r="F86" s="32" t="s">
        <v>26</v>
      </c>
      <c r="G86" s="32">
        <v>7587</v>
      </c>
      <c r="H86" s="43">
        <v>150</v>
      </c>
      <c r="I86" s="31">
        <v>4431600</v>
      </c>
      <c r="J86" s="31">
        <v>3328400</v>
      </c>
      <c r="K86" s="23">
        <f t="shared" si="22"/>
        <v>75.106056503294511</v>
      </c>
      <c r="L86" s="12">
        <f t="shared" si="21"/>
        <v>-1103200</v>
      </c>
    </row>
    <row r="87" spans="1:12" ht="178.5">
      <c r="A87" s="19" t="s">
        <v>164</v>
      </c>
      <c r="B87" s="32" t="s">
        <v>20</v>
      </c>
      <c r="C87" s="32" t="s">
        <v>8</v>
      </c>
      <c r="D87" s="32" t="s">
        <v>25</v>
      </c>
      <c r="E87" s="32" t="s">
        <v>59</v>
      </c>
      <c r="F87" s="32" t="s">
        <v>26</v>
      </c>
      <c r="G87" s="32" t="s">
        <v>43</v>
      </c>
      <c r="H87" s="43">
        <v>150</v>
      </c>
      <c r="I87" s="31">
        <v>133804860</v>
      </c>
      <c r="J87" s="31">
        <v>151897400</v>
      </c>
      <c r="K87" s="23">
        <f t="shared" si="22"/>
        <v>113.52158658512106</v>
      </c>
      <c r="L87" s="12">
        <f t="shared" si="21"/>
        <v>18092540</v>
      </c>
    </row>
    <row r="88" spans="1:12" ht="51">
      <c r="A88" s="19" t="s">
        <v>165</v>
      </c>
      <c r="B88" s="32" t="s">
        <v>20</v>
      </c>
      <c r="C88" s="32" t="s">
        <v>8</v>
      </c>
      <c r="D88" s="32" t="s">
        <v>25</v>
      </c>
      <c r="E88" s="32" t="s">
        <v>59</v>
      </c>
      <c r="F88" s="32" t="s">
        <v>26</v>
      </c>
      <c r="G88" s="32" t="s">
        <v>44</v>
      </c>
      <c r="H88" s="43">
        <v>150</v>
      </c>
      <c r="I88" s="38">
        <v>42780600</v>
      </c>
      <c r="J88" s="38">
        <v>47081000</v>
      </c>
      <c r="K88" s="23">
        <f t="shared" si="22"/>
        <v>110.05221993146425</v>
      </c>
      <c r="L88" s="12">
        <f t="shared" si="21"/>
        <v>4300400</v>
      </c>
    </row>
    <row r="89" spans="1:12" ht="51">
      <c r="A89" s="19" t="s">
        <v>166</v>
      </c>
      <c r="B89" s="32" t="s">
        <v>20</v>
      </c>
      <c r="C89" s="32" t="s">
        <v>8</v>
      </c>
      <c r="D89" s="32" t="s">
        <v>25</v>
      </c>
      <c r="E89" s="32" t="s">
        <v>59</v>
      </c>
      <c r="F89" s="32" t="s">
        <v>26</v>
      </c>
      <c r="G89" s="32" t="s">
        <v>45</v>
      </c>
      <c r="H89" s="43">
        <v>150</v>
      </c>
      <c r="I89" s="31">
        <v>1621700</v>
      </c>
      <c r="J89" s="31">
        <v>1624300</v>
      </c>
      <c r="K89" s="23">
        <f t="shared" si="22"/>
        <v>100.16032558426342</v>
      </c>
      <c r="L89" s="12">
        <f t="shared" si="21"/>
        <v>2600</v>
      </c>
    </row>
    <row r="90" spans="1:12" ht="38.25">
      <c r="A90" s="19" t="s">
        <v>167</v>
      </c>
      <c r="B90" s="32" t="s">
        <v>20</v>
      </c>
      <c r="C90" s="32" t="s">
        <v>8</v>
      </c>
      <c r="D90" s="32" t="s">
        <v>25</v>
      </c>
      <c r="E90" s="32" t="s">
        <v>59</v>
      </c>
      <c r="F90" s="32" t="s">
        <v>26</v>
      </c>
      <c r="G90" s="32" t="s">
        <v>64</v>
      </c>
      <c r="H90" s="43">
        <v>150</v>
      </c>
      <c r="I90" s="31">
        <v>11411000</v>
      </c>
      <c r="J90" s="31">
        <v>11850300</v>
      </c>
      <c r="K90" s="23">
        <f t="shared" si="22"/>
        <v>103.84979405836474</v>
      </c>
      <c r="L90" s="12">
        <f t="shared" si="21"/>
        <v>439300</v>
      </c>
    </row>
    <row r="91" spans="1:12" ht="102">
      <c r="A91" s="19" t="s">
        <v>215</v>
      </c>
      <c r="B91" s="32">
        <v>890</v>
      </c>
      <c r="C91" s="32" t="s">
        <v>8</v>
      </c>
      <c r="D91" s="32" t="s">
        <v>25</v>
      </c>
      <c r="E91" s="32" t="s">
        <v>59</v>
      </c>
      <c r="F91" s="32" t="s">
        <v>26</v>
      </c>
      <c r="G91" s="32" t="s">
        <v>216</v>
      </c>
      <c r="H91" s="43" t="s">
        <v>67</v>
      </c>
      <c r="I91" s="31">
        <v>0</v>
      </c>
      <c r="J91" s="31">
        <v>105500</v>
      </c>
      <c r="K91" s="23" t="e">
        <f t="shared" si="22"/>
        <v>#DIV/0!</v>
      </c>
      <c r="L91" s="12">
        <f t="shared" si="21"/>
        <v>105500</v>
      </c>
    </row>
    <row r="92" spans="1:12" ht="63.75">
      <c r="A92" s="20" t="s">
        <v>168</v>
      </c>
      <c r="B92" s="25" t="s">
        <v>20</v>
      </c>
      <c r="C92" s="25" t="s">
        <v>8</v>
      </c>
      <c r="D92" s="25" t="s">
        <v>25</v>
      </c>
      <c r="E92" s="25" t="s">
        <v>60</v>
      </c>
      <c r="F92" s="25" t="s">
        <v>21</v>
      </c>
      <c r="G92" s="25" t="s">
        <v>23</v>
      </c>
      <c r="H92" s="24" t="s">
        <v>67</v>
      </c>
      <c r="I92" s="34">
        <f t="shared" ref="I92:J92" si="23">I93</f>
        <v>2956600</v>
      </c>
      <c r="J92" s="34">
        <f t="shared" si="23"/>
        <v>2561300</v>
      </c>
      <c r="K92" s="10">
        <f t="shared" si="22"/>
        <v>86.629912737604002</v>
      </c>
      <c r="L92" s="39">
        <f t="shared" si="21"/>
        <v>-395300</v>
      </c>
    </row>
    <row r="93" spans="1:12" ht="63.75">
      <c r="A93" s="19" t="s">
        <v>169</v>
      </c>
      <c r="B93" s="28" t="s">
        <v>20</v>
      </c>
      <c r="C93" s="28" t="s">
        <v>8</v>
      </c>
      <c r="D93" s="28" t="s">
        <v>25</v>
      </c>
      <c r="E93" s="28" t="s">
        <v>60</v>
      </c>
      <c r="F93" s="28" t="s">
        <v>26</v>
      </c>
      <c r="G93" s="28" t="s">
        <v>23</v>
      </c>
      <c r="H93" s="27" t="s">
        <v>67</v>
      </c>
      <c r="I93" s="31">
        <v>2956600</v>
      </c>
      <c r="J93" s="31">
        <v>2561300</v>
      </c>
      <c r="K93" s="23">
        <f t="shared" si="22"/>
        <v>86.629912737604002</v>
      </c>
      <c r="L93" s="12">
        <f t="shared" si="21"/>
        <v>-395300</v>
      </c>
    </row>
    <row r="94" spans="1:12" ht="51">
      <c r="A94" s="20" t="s">
        <v>210</v>
      </c>
      <c r="B94" s="25" t="s">
        <v>24</v>
      </c>
      <c r="C94" s="25" t="s">
        <v>8</v>
      </c>
      <c r="D94" s="25" t="s">
        <v>25</v>
      </c>
      <c r="E94" s="25" t="s">
        <v>211</v>
      </c>
      <c r="F94" s="25" t="s">
        <v>21</v>
      </c>
      <c r="G94" s="25" t="s">
        <v>23</v>
      </c>
      <c r="H94" s="24" t="s">
        <v>67</v>
      </c>
      <c r="I94" s="36">
        <f>I95</f>
        <v>5157484.28</v>
      </c>
      <c r="J94" s="36">
        <f t="shared" ref="J94:L94" si="24">J95</f>
        <v>0</v>
      </c>
      <c r="K94" s="10">
        <f t="shared" si="22"/>
        <v>0</v>
      </c>
      <c r="L94" s="36">
        <f t="shared" si="24"/>
        <v>0</v>
      </c>
    </row>
    <row r="95" spans="1:12" ht="114.75">
      <c r="A95" s="19" t="s">
        <v>212</v>
      </c>
      <c r="B95" s="28" t="s">
        <v>20</v>
      </c>
      <c r="C95" s="28" t="s">
        <v>8</v>
      </c>
      <c r="D95" s="28" t="s">
        <v>25</v>
      </c>
      <c r="E95" s="28" t="s">
        <v>211</v>
      </c>
      <c r="F95" s="28" t="s">
        <v>26</v>
      </c>
      <c r="G95" s="28" t="s">
        <v>23</v>
      </c>
      <c r="H95" s="27" t="s">
        <v>67</v>
      </c>
      <c r="I95" s="31">
        <v>5157484.28</v>
      </c>
      <c r="J95" s="31">
        <v>0</v>
      </c>
      <c r="K95" s="23">
        <f t="shared" si="22"/>
        <v>0</v>
      </c>
      <c r="L95" s="12">
        <v>0</v>
      </c>
    </row>
    <row r="96" spans="1:12" ht="39">
      <c r="A96" s="13" t="s">
        <v>170</v>
      </c>
      <c r="B96" s="24" t="s">
        <v>20</v>
      </c>
      <c r="C96" s="24" t="s">
        <v>8</v>
      </c>
      <c r="D96" s="24" t="s">
        <v>25</v>
      </c>
      <c r="E96" s="25" t="s">
        <v>57</v>
      </c>
      <c r="F96" s="24" t="s">
        <v>21</v>
      </c>
      <c r="G96" s="24" t="s">
        <v>23</v>
      </c>
      <c r="H96" s="24" t="s">
        <v>67</v>
      </c>
      <c r="I96" s="34">
        <f t="shared" ref="I96:J96" si="25">I97</f>
        <v>5498800</v>
      </c>
      <c r="J96" s="34">
        <f t="shared" si="25"/>
        <v>5538700</v>
      </c>
      <c r="K96" s="10">
        <f t="shared" si="22"/>
        <v>100.72561286098785</v>
      </c>
      <c r="L96" s="39">
        <f t="shared" si="21"/>
        <v>39900</v>
      </c>
    </row>
    <row r="97" spans="1:12" ht="39">
      <c r="A97" s="21" t="s">
        <v>171</v>
      </c>
      <c r="B97" s="27" t="s">
        <v>20</v>
      </c>
      <c r="C97" s="27" t="s">
        <v>8</v>
      </c>
      <c r="D97" s="27" t="s">
        <v>25</v>
      </c>
      <c r="E97" s="28" t="s">
        <v>57</v>
      </c>
      <c r="F97" s="27" t="s">
        <v>26</v>
      </c>
      <c r="G97" s="27" t="s">
        <v>23</v>
      </c>
      <c r="H97" s="27" t="s">
        <v>67</v>
      </c>
      <c r="I97" s="31">
        <v>5498800</v>
      </c>
      <c r="J97" s="31">
        <v>5538700</v>
      </c>
      <c r="K97" s="23">
        <f t="shared" si="22"/>
        <v>100.72561286098785</v>
      </c>
      <c r="L97" s="12">
        <f t="shared" si="21"/>
        <v>39900</v>
      </c>
    </row>
    <row r="98" spans="1:12" ht="51.75">
      <c r="A98" s="13" t="s">
        <v>85</v>
      </c>
      <c r="B98" s="24" t="s">
        <v>24</v>
      </c>
      <c r="C98" s="24" t="s">
        <v>8</v>
      </c>
      <c r="D98" s="24" t="s">
        <v>25</v>
      </c>
      <c r="E98" s="25" t="s">
        <v>58</v>
      </c>
      <c r="F98" s="24" t="s">
        <v>21</v>
      </c>
      <c r="G98" s="24" t="s">
        <v>23</v>
      </c>
      <c r="H98" s="24" t="s">
        <v>67</v>
      </c>
      <c r="I98" s="36">
        <f t="shared" ref="I98:J98" si="26">I99</f>
        <v>19300</v>
      </c>
      <c r="J98" s="36">
        <f t="shared" si="26"/>
        <v>227900</v>
      </c>
      <c r="K98" s="10">
        <f t="shared" si="22"/>
        <v>1180.8290155440413</v>
      </c>
      <c r="L98" s="39">
        <f t="shared" si="21"/>
        <v>208600</v>
      </c>
    </row>
    <row r="99" spans="1:12" ht="51.75">
      <c r="A99" s="21" t="s">
        <v>172</v>
      </c>
      <c r="B99" s="27" t="s">
        <v>20</v>
      </c>
      <c r="C99" s="27" t="s">
        <v>8</v>
      </c>
      <c r="D99" s="27" t="s">
        <v>25</v>
      </c>
      <c r="E99" s="28" t="s">
        <v>58</v>
      </c>
      <c r="F99" s="27" t="s">
        <v>26</v>
      </c>
      <c r="G99" s="27" t="s">
        <v>23</v>
      </c>
      <c r="H99" s="27" t="s">
        <v>67</v>
      </c>
      <c r="I99" s="31">
        <v>19300</v>
      </c>
      <c r="J99" s="31">
        <v>227900</v>
      </c>
      <c r="K99" s="23">
        <f t="shared" si="22"/>
        <v>1180.8290155440413</v>
      </c>
      <c r="L99" s="12">
        <f t="shared" si="21"/>
        <v>208600</v>
      </c>
    </row>
    <row r="100" spans="1:12" ht="26.25">
      <c r="A100" s="13" t="s">
        <v>173</v>
      </c>
      <c r="B100" s="24" t="s">
        <v>20</v>
      </c>
      <c r="C100" s="24" t="s">
        <v>8</v>
      </c>
      <c r="D100" s="24" t="s">
        <v>25</v>
      </c>
      <c r="E100" s="25" t="s">
        <v>174</v>
      </c>
      <c r="F100" s="24" t="s">
        <v>21</v>
      </c>
      <c r="G100" s="24" t="s">
        <v>23</v>
      </c>
      <c r="H100" s="24" t="s">
        <v>67</v>
      </c>
      <c r="I100" s="36">
        <f>I101</f>
        <v>978000</v>
      </c>
      <c r="J100" s="36">
        <f t="shared" ref="J100" si="27">J101</f>
        <v>0</v>
      </c>
      <c r="K100" s="10">
        <f t="shared" si="22"/>
        <v>0</v>
      </c>
      <c r="L100" s="39">
        <f t="shared" si="21"/>
        <v>-978000</v>
      </c>
    </row>
    <row r="101" spans="1:12" ht="26.25">
      <c r="A101" s="21" t="s">
        <v>175</v>
      </c>
      <c r="B101" s="27" t="s">
        <v>20</v>
      </c>
      <c r="C101" s="27" t="s">
        <v>8</v>
      </c>
      <c r="D101" s="27" t="s">
        <v>25</v>
      </c>
      <c r="E101" s="28" t="s">
        <v>174</v>
      </c>
      <c r="F101" s="27" t="s">
        <v>26</v>
      </c>
      <c r="G101" s="27" t="s">
        <v>23</v>
      </c>
      <c r="H101" s="27" t="s">
        <v>67</v>
      </c>
      <c r="I101" s="31">
        <v>978000</v>
      </c>
      <c r="J101" s="31">
        <v>0</v>
      </c>
      <c r="K101" s="23">
        <f t="shared" si="22"/>
        <v>0</v>
      </c>
      <c r="L101" s="12">
        <f t="shared" si="21"/>
        <v>-978000</v>
      </c>
    </row>
    <row r="102" spans="1:12">
      <c r="A102" s="13" t="s">
        <v>86</v>
      </c>
      <c r="B102" s="41" t="s">
        <v>20</v>
      </c>
      <c r="C102" s="41" t="s">
        <v>8</v>
      </c>
      <c r="D102" s="41" t="s">
        <v>25</v>
      </c>
      <c r="E102" s="41" t="s">
        <v>87</v>
      </c>
      <c r="F102" s="41" t="s">
        <v>21</v>
      </c>
      <c r="G102" s="41" t="s">
        <v>23</v>
      </c>
      <c r="H102" s="44">
        <v>150</v>
      </c>
      <c r="I102" s="34">
        <f>I103+I109+I107+I105</f>
        <v>84652568.799999997</v>
      </c>
      <c r="J102" s="34">
        <f t="shared" ref="J102" si="28">J103+J109+J107+J105</f>
        <v>2458193</v>
      </c>
      <c r="K102" s="10">
        <f t="shared" si="22"/>
        <v>2.903861081649775</v>
      </c>
      <c r="L102" s="39">
        <f t="shared" si="21"/>
        <v>-82194375.799999997</v>
      </c>
    </row>
    <row r="103" spans="1:12" ht="51.75">
      <c r="A103" s="13" t="s">
        <v>88</v>
      </c>
      <c r="B103" s="25">
        <v>890</v>
      </c>
      <c r="C103" s="25">
        <v>2</v>
      </c>
      <c r="D103" s="25" t="s">
        <v>25</v>
      </c>
      <c r="E103" s="25">
        <v>40014</v>
      </c>
      <c r="F103" s="25" t="s">
        <v>21</v>
      </c>
      <c r="G103" s="25" t="s">
        <v>23</v>
      </c>
      <c r="H103" s="24" t="s">
        <v>67</v>
      </c>
      <c r="I103" s="34">
        <f t="shared" ref="I103:J103" si="29">I104</f>
        <v>2357520</v>
      </c>
      <c r="J103" s="34">
        <f t="shared" si="29"/>
        <v>2458193</v>
      </c>
      <c r="K103" s="10">
        <f t="shared" si="22"/>
        <v>104.27029251077404</v>
      </c>
      <c r="L103" s="39">
        <f t="shared" si="21"/>
        <v>100673</v>
      </c>
    </row>
    <row r="104" spans="1:12" ht="64.5">
      <c r="A104" s="21" t="s">
        <v>89</v>
      </c>
      <c r="B104" s="32" t="s">
        <v>20</v>
      </c>
      <c r="C104" s="32" t="s">
        <v>8</v>
      </c>
      <c r="D104" s="32" t="s">
        <v>25</v>
      </c>
      <c r="E104" s="32" t="s">
        <v>90</v>
      </c>
      <c r="F104" s="32" t="s">
        <v>26</v>
      </c>
      <c r="G104" s="32" t="s">
        <v>23</v>
      </c>
      <c r="H104" s="43">
        <v>150</v>
      </c>
      <c r="I104" s="38">
        <v>2357520</v>
      </c>
      <c r="J104" s="31">
        <v>2458193</v>
      </c>
      <c r="K104" s="23">
        <f t="shared" si="22"/>
        <v>104.27029251077404</v>
      </c>
      <c r="L104" s="12">
        <f t="shared" si="21"/>
        <v>100673</v>
      </c>
    </row>
    <row r="105" spans="1:12" ht="51.75">
      <c r="A105" s="13" t="s">
        <v>176</v>
      </c>
      <c r="B105" s="25">
        <v>890</v>
      </c>
      <c r="C105" s="25">
        <v>2</v>
      </c>
      <c r="D105" s="25" t="s">
        <v>25</v>
      </c>
      <c r="E105" s="25">
        <v>45303</v>
      </c>
      <c r="F105" s="25" t="s">
        <v>21</v>
      </c>
      <c r="G105" s="25" t="s">
        <v>23</v>
      </c>
      <c r="H105" s="24">
        <v>150</v>
      </c>
      <c r="I105" s="34">
        <f>I106</f>
        <v>52309200</v>
      </c>
      <c r="J105" s="34">
        <f t="shared" ref="J105" si="30">J106</f>
        <v>0</v>
      </c>
      <c r="K105" s="10">
        <f t="shared" si="22"/>
        <v>0</v>
      </c>
      <c r="L105" s="39">
        <f t="shared" si="21"/>
        <v>-52309200</v>
      </c>
    </row>
    <row r="106" spans="1:12" ht="64.5">
      <c r="A106" s="21" t="s">
        <v>177</v>
      </c>
      <c r="B106" s="28" t="s">
        <v>20</v>
      </c>
      <c r="C106" s="28" t="s">
        <v>8</v>
      </c>
      <c r="D106" s="28" t="s">
        <v>25</v>
      </c>
      <c r="E106" s="28" t="s">
        <v>178</v>
      </c>
      <c r="F106" s="28" t="s">
        <v>26</v>
      </c>
      <c r="G106" s="28" t="s">
        <v>23</v>
      </c>
      <c r="H106" s="27" t="s">
        <v>67</v>
      </c>
      <c r="I106" s="38">
        <v>52309200</v>
      </c>
      <c r="J106" s="31">
        <v>0</v>
      </c>
      <c r="K106" s="23">
        <f t="shared" si="22"/>
        <v>0</v>
      </c>
      <c r="L106" s="12">
        <f t="shared" si="21"/>
        <v>-52309200</v>
      </c>
    </row>
    <row r="107" spans="1:12" ht="26.25">
      <c r="A107" s="13" t="s">
        <v>91</v>
      </c>
      <c r="B107" s="25">
        <v>890</v>
      </c>
      <c r="C107" s="25">
        <v>2</v>
      </c>
      <c r="D107" s="25" t="s">
        <v>25</v>
      </c>
      <c r="E107" s="25" t="s">
        <v>92</v>
      </c>
      <c r="F107" s="25" t="s">
        <v>21</v>
      </c>
      <c r="G107" s="25" t="s">
        <v>23</v>
      </c>
      <c r="H107" s="24" t="s">
        <v>67</v>
      </c>
      <c r="I107" s="34">
        <f>I108</f>
        <v>300000</v>
      </c>
      <c r="J107" s="34">
        <f t="shared" ref="J107" si="31">J108</f>
        <v>0</v>
      </c>
      <c r="K107" s="10">
        <f t="shared" si="22"/>
        <v>0</v>
      </c>
      <c r="L107" s="39">
        <f t="shared" si="21"/>
        <v>-300000</v>
      </c>
    </row>
    <row r="108" spans="1:12" ht="39">
      <c r="A108" s="21" t="s">
        <v>179</v>
      </c>
      <c r="B108" s="28" t="s">
        <v>20</v>
      </c>
      <c r="C108" s="28" t="s">
        <v>8</v>
      </c>
      <c r="D108" s="28" t="s">
        <v>25</v>
      </c>
      <c r="E108" s="28" t="s">
        <v>92</v>
      </c>
      <c r="F108" s="28" t="s">
        <v>26</v>
      </c>
      <c r="G108" s="28" t="s">
        <v>23</v>
      </c>
      <c r="H108" s="27" t="s">
        <v>67</v>
      </c>
      <c r="I108" s="38">
        <v>300000</v>
      </c>
      <c r="J108" s="31">
        <v>0</v>
      </c>
      <c r="K108" s="23">
        <f t="shared" si="22"/>
        <v>0</v>
      </c>
      <c r="L108" s="12">
        <f t="shared" si="21"/>
        <v>-300000</v>
      </c>
    </row>
    <row r="109" spans="1:12" ht="26.25">
      <c r="A109" s="13" t="s">
        <v>93</v>
      </c>
      <c r="B109" s="25" t="s">
        <v>20</v>
      </c>
      <c r="C109" s="25" t="s">
        <v>8</v>
      </c>
      <c r="D109" s="25" t="s">
        <v>25</v>
      </c>
      <c r="E109" s="25" t="s">
        <v>94</v>
      </c>
      <c r="F109" s="25" t="s">
        <v>21</v>
      </c>
      <c r="G109" s="25" t="s">
        <v>23</v>
      </c>
      <c r="H109" s="24" t="s">
        <v>67</v>
      </c>
      <c r="I109" s="34">
        <f>I110</f>
        <v>29685848.800000001</v>
      </c>
      <c r="J109" s="34">
        <f t="shared" ref="J109" si="32">J110</f>
        <v>0</v>
      </c>
      <c r="K109" s="10">
        <f t="shared" si="22"/>
        <v>0</v>
      </c>
      <c r="L109" s="39">
        <f t="shared" si="21"/>
        <v>-29685848.800000001</v>
      </c>
    </row>
    <row r="110" spans="1:12" ht="26.25">
      <c r="A110" s="13" t="s">
        <v>95</v>
      </c>
      <c r="B110" s="25" t="s">
        <v>20</v>
      </c>
      <c r="C110" s="25" t="s">
        <v>8</v>
      </c>
      <c r="D110" s="25" t="s">
        <v>25</v>
      </c>
      <c r="E110" s="25" t="s">
        <v>94</v>
      </c>
      <c r="F110" s="25" t="s">
        <v>26</v>
      </c>
      <c r="G110" s="25" t="s">
        <v>23</v>
      </c>
      <c r="H110" s="24" t="s">
        <v>67</v>
      </c>
      <c r="I110" s="34">
        <f>SUM(I111:I114)</f>
        <v>29685848.800000001</v>
      </c>
      <c r="J110" s="34">
        <f t="shared" ref="J110" si="33">SUM(J112:J114)</f>
        <v>0</v>
      </c>
      <c r="K110" s="10">
        <f t="shared" si="22"/>
        <v>0</v>
      </c>
      <c r="L110" s="39">
        <f t="shared" si="21"/>
        <v>-29685848.800000001</v>
      </c>
    </row>
    <row r="111" spans="1:12" ht="51.75">
      <c r="A111" s="21" t="s">
        <v>213</v>
      </c>
      <c r="B111" s="28" t="s">
        <v>20</v>
      </c>
      <c r="C111" s="28" t="s">
        <v>8</v>
      </c>
      <c r="D111" s="28" t="s">
        <v>25</v>
      </c>
      <c r="E111" s="28" t="s">
        <v>94</v>
      </c>
      <c r="F111" s="28" t="s">
        <v>26</v>
      </c>
      <c r="G111" s="28" t="s">
        <v>214</v>
      </c>
      <c r="H111" s="27" t="s">
        <v>67</v>
      </c>
      <c r="I111" s="38">
        <v>28611448.800000001</v>
      </c>
      <c r="J111" s="38">
        <v>0</v>
      </c>
      <c r="K111" s="23">
        <f t="shared" si="22"/>
        <v>0</v>
      </c>
      <c r="L111" s="12">
        <f t="shared" si="21"/>
        <v>-28611448.800000001</v>
      </c>
    </row>
    <row r="112" spans="1:12" ht="77.25" hidden="1">
      <c r="A112" s="21" t="s">
        <v>180</v>
      </c>
      <c r="B112" s="28" t="s">
        <v>20</v>
      </c>
      <c r="C112" s="28" t="s">
        <v>8</v>
      </c>
      <c r="D112" s="28" t="s">
        <v>25</v>
      </c>
      <c r="E112" s="28" t="s">
        <v>94</v>
      </c>
      <c r="F112" s="28" t="s">
        <v>26</v>
      </c>
      <c r="G112" s="28" t="s">
        <v>181</v>
      </c>
      <c r="H112" s="27" t="s">
        <v>67</v>
      </c>
      <c r="I112" s="38">
        <v>0</v>
      </c>
      <c r="J112" s="31">
        <v>0</v>
      </c>
      <c r="K112" s="10" t="e">
        <f t="shared" si="22"/>
        <v>#DIV/0!</v>
      </c>
      <c r="L112" s="12">
        <f t="shared" si="21"/>
        <v>0</v>
      </c>
    </row>
    <row r="113" spans="1:12" ht="77.25" hidden="1">
      <c r="A113" s="21" t="s">
        <v>182</v>
      </c>
      <c r="B113" s="28" t="s">
        <v>20</v>
      </c>
      <c r="C113" s="28" t="s">
        <v>8</v>
      </c>
      <c r="D113" s="28" t="s">
        <v>25</v>
      </c>
      <c r="E113" s="28" t="s">
        <v>94</v>
      </c>
      <c r="F113" s="28" t="s">
        <v>26</v>
      </c>
      <c r="G113" s="28" t="s">
        <v>183</v>
      </c>
      <c r="H113" s="27" t="s">
        <v>67</v>
      </c>
      <c r="I113" s="38">
        <v>0</v>
      </c>
      <c r="J113" s="31"/>
      <c r="K113" s="10" t="e">
        <f t="shared" si="22"/>
        <v>#DIV/0!</v>
      </c>
      <c r="L113" s="12">
        <f t="shared" si="21"/>
        <v>0</v>
      </c>
    </row>
    <row r="114" spans="1:12" ht="39">
      <c r="A114" s="21" t="s">
        <v>184</v>
      </c>
      <c r="B114" s="28" t="s">
        <v>20</v>
      </c>
      <c r="C114" s="28" t="s">
        <v>8</v>
      </c>
      <c r="D114" s="28" t="s">
        <v>25</v>
      </c>
      <c r="E114" s="28" t="s">
        <v>94</v>
      </c>
      <c r="F114" s="28" t="s">
        <v>26</v>
      </c>
      <c r="G114" s="28" t="s">
        <v>96</v>
      </c>
      <c r="H114" s="27" t="s">
        <v>67</v>
      </c>
      <c r="I114" s="38">
        <v>1074400</v>
      </c>
      <c r="J114" s="31">
        <v>0</v>
      </c>
      <c r="K114" s="23">
        <f t="shared" si="22"/>
        <v>0</v>
      </c>
      <c r="L114" s="12">
        <f t="shared" si="21"/>
        <v>-1074400</v>
      </c>
    </row>
  </sheetData>
  <mergeCells count="7">
    <mergeCell ref="L6:L8"/>
    <mergeCell ref="K2:L2"/>
    <mergeCell ref="A6:A8"/>
    <mergeCell ref="B6:H7"/>
    <mergeCell ref="I6:I8"/>
    <mergeCell ref="J6:J8"/>
    <mergeCell ref="K6:K8"/>
  </mergeCells>
  <pageMargins left="0.70866141732283472" right="0.70866141732283472" top="0.74803149606299213" bottom="0.39" header="0.31496062992125984" footer="0.31496062992125984"/>
  <pageSetup paperSize="9" scale="6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РайФУ</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Panova-RM</dc:creator>
  <cp:lastModifiedBy>Userrfu</cp:lastModifiedBy>
  <cp:lastPrinted>2020-11-08T17:50:19Z</cp:lastPrinted>
  <dcterms:created xsi:type="dcterms:W3CDTF">2015-11-10T11:38:11Z</dcterms:created>
  <dcterms:modified xsi:type="dcterms:W3CDTF">2021-11-13T08:02:49Z</dcterms:modified>
</cp:coreProperties>
</file>