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730" yWindow="-75" windowWidth="20730" windowHeight="11760"/>
  </bookViews>
  <sheets>
    <sheet name="ИТОГ" sheetId="29" r:id="rId1"/>
  </sheets>
  <definedNames>
    <definedName name="_xlnm.Print_Titles" localSheetId="0">ИТОГ!$6:$8</definedName>
  </definedNames>
  <calcPr calcId="125725"/>
</workbook>
</file>

<file path=xl/calcChain.xml><?xml version="1.0" encoding="utf-8"?>
<calcChain xmlns="http://schemas.openxmlformats.org/spreadsheetml/2006/main">
  <c r="G10" i="29"/>
  <c r="F10"/>
  <c r="F17"/>
  <c r="G17" s="1"/>
  <c r="F14"/>
  <c r="G14" s="1"/>
  <c r="E16"/>
  <c r="E18" s="1"/>
  <c r="E21" s="1"/>
  <c r="E23" s="1"/>
  <c r="E9"/>
  <c r="F16" l="1"/>
  <c r="F18" s="1"/>
  <c r="F21" s="1"/>
  <c r="F23" s="1"/>
  <c r="F9"/>
  <c r="G11"/>
  <c r="G16" l="1"/>
  <c r="G18" s="1"/>
  <c r="G21" s="1"/>
  <c r="G23" s="1"/>
  <c r="G9"/>
</calcChain>
</file>

<file path=xl/sharedStrings.xml><?xml version="1.0" encoding="utf-8"?>
<sst xmlns="http://schemas.openxmlformats.org/spreadsheetml/2006/main" count="45" uniqueCount="34">
  <si>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</si>
  <si>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</si>
  <si>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</si>
  <si>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</si>
  <si>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</si>
  <si>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</si>
  <si>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</si>
  <si>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</si>
  <si>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</si>
  <si>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</si>
  <si>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</si>
  <si>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Сумма налога в краевой бюджет</t>
  </si>
  <si>
    <t>Минимальный налог, зачисляемый в бюджеты субъектов Российской Федерации</t>
  </si>
  <si>
    <t>1.1</t>
  </si>
  <si>
    <t>1.2</t>
  </si>
  <si>
    <t>№ 
п/п</t>
  </si>
  <si>
    <t>2021 год</t>
  </si>
  <si>
    <t>2022 год</t>
  </si>
  <si>
    <t>2023 год</t>
  </si>
  <si>
    <t>Налоговая база</t>
  </si>
  <si>
    <t>облагаемая по ставке 15 %</t>
  </si>
  <si>
    <t>Норматив зачисления в краевой бюджет</t>
  </si>
  <si>
    <t xml:space="preserve">облагаемая по льготной ставке в связи с отменой ЕНВД </t>
  </si>
  <si>
    <t>Налоговая ставка, предусмотренная для налогоплательщиков, применявших в 2020 году исключительно ЕНВД</t>
  </si>
  <si>
    <t>Единицы измерения</t>
  </si>
  <si>
    <t>Доля налога, подлежащего уплате (с учетом уменьшения на сумму налога, приходящуюся на минимальный налог)</t>
  </si>
  <si>
    <t>1.1+1.2</t>
  </si>
  <si>
    <t>Сумма налога в районный бюджет</t>
  </si>
  <si>
    <t>(1.1*3+1.2*4)*0,75*6/100</t>
  </si>
  <si>
    <t>5+7+8</t>
  </si>
  <si>
    <t>9*10+11</t>
  </si>
  <si>
    <t>12*13</t>
  </si>
  <si>
    <t>Расчет суммы налога, взимаемого в связи с применением упрощенной системы налогообложения
по объекту налогообложения доходы, уменьшенные на величину расходов, на 2022-2024 годы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</si>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</sst>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2" fillId="0" borderId="0" xfId="1" applyFill="1" applyBorder="1"/>
    <xf numFmtId="0" fontId="2" fillId="0" borderId="0" xfId="1" applyFill="1"/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 indent="3"/>
    </xf>
    <xf numFmtId="164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/>
    <xf numFmtId="0" fontId="2" fillId="0" borderId="0" xfId="1" applyFont="1" applyFill="1"/>
    <xf numFmtId="164" fontId="4" fillId="0" borderId="0" xfId="1" applyNumberFormat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 wrapText="1" indent="3"/>
    </xf>
    <xf numFmtId="0" fontId="1" fillId="0" borderId="0" xfId="1" applyFont="1" applyFill="1" applyBorder="1" applyAlignment="1">
      <alignment horizontal="center" vertical="top" wrapText="1"/>
    </xf>
    <xf numFmtId="49" fontId="1" fillId="0" borderId="0" xfId="1" applyNumberFormat="1" applyFont="1" applyFill="1" applyBorder="1" applyAlignment="1">
      <alignment horizontal="center" vertical="top" wrapText="1"/>
    </xf>
    <xf numFmtId="164" fontId="1" fillId="0" borderId="0" xfId="1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0" fillId="0" borderId="0" xfId="0" applyFill="1" applyAlignment="1"/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G24"/>
  <sheetViews>
    <sheetView tabSelected="1" view="pageBreakPreview" zoomScaleNormal="100" zoomScaleSheetLayoutView="100" workbookViewId="0">
      <selection activeCell="F1" sqref="F1:G1"/>
    </sheetView>
  </sheetViews>
  <sheetFormatPr defaultRowHeight="15.75"/>
  <cols>
    <col min="1" max="1" width="6.85546875" style="4" bestFit="1" customWidth="1"/>
    <col min="2" max="2" width="68.140625" style="5" customWidth="1"/>
    <col min="3" max="3" width="15" style="6" bestFit="1" customWidth="1"/>
    <col min="4" max="4" width="28.7109375" style="3" customWidth="1"/>
    <col min="5" max="5" width="19.140625" style="3" customWidth="1"/>
    <col min="6" max="6" width="14.7109375" style="3" customWidth="1"/>
    <col min="7" max="7" width="14.7109375" style="1" customWidth="1"/>
    <col min="8" max="245" width="9.140625" style="2"/>
    <col min="246" max="246" width="6.85546875" style="2" bestFit="1" customWidth="1"/>
    <col min="247" max="247" width="92.28515625" style="2" customWidth="1"/>
    <col min="248" max="248" width="15" style="2" bestFit="1" customWidth="1"/>
    <col min="249" max="249" width="19.42578125" style="2" customWidth="1"/>
    <col min="250" max="251" width="19.140625" style="2" customWidth="1"/>
    <col min="252" max="253" width="16.42578125" style="2" customWidth="1"/>
    <col min="254" max="16384" width="9.140625" style="2"/>
  </cols>
  <sheetData>
    <row r="1" spans="1:7">
      <c r="F1" s="28" t="s">
        <v>33</v>
      </c>
      <c r="G1" s="28"/>
    </row>
    <row r="2" spans="1:7">
      <c r="D2" s="20"/>
      <c r="E2" s="5"/>
      <c r="F2" s="29" t="s">
        <v>0</v>
      </c>
      <c r="G2" s="29"/>
    </row>
    <row r="3" spans="1:7">
      <c r="E3" s="21"/>
      <c r="F3" s="17"/>
    </row>
    <row r="4" spans="1:7" ht="39" customHeight="1">
      <c r="A4" s="30" t="s">
        <v>32</v>
      </c>
      <c r="B4" s="30"/>
      <c r="C4" s="30"/>
      <c r="D4" s="30"/>
      <c r="E4" s="30"/>
      <c r="F4" s="30"/>
      <c r="G4" s="31"/>
    </row>
    <row r="5" spans="1:7" ht="14.25" customHeight="1">
      <c r="A5" s="22"/>
      <c r="B5" s="22"/>
      <c r="C5" s="22"/>
      <c r="D5" s="22"/>
      <c r="E5" s="19"/>
      <c r="F5" s="22"/>
    </row>
    <row r="6" spans="1:7" ht="15.75" customHeight="1">
      <c r="A6" s="32" t="s">
        <v>15</v>
      </c>
      <c r="B6" s="32" t="s">
        <v>1</v>
      </c>
      <c r="C6" s="34" t="s">
        <v>24</v>
      </c>
      <c r="D6" s="32" t="s">
        <v>2</v>
      </c>
      <c r="E6" s="32" t="s">
        <v>16</v>
      </c>
      <c r="F6" s="36" t="s">
        <v>17</v>
      </c>
      <c r="G6" s="36" t="s">
        <v>18</v>
      </c>
    </row>
    <row r="7" spans="1:7" ht="15.75" customHeight="1">
      <c r="A7" s="33"/>
      <c r="B7" s="33"/>
      <c r="C7" s="35"/>
      <c r="D7" s="33"/>
      <c r="E7" s="33"/>
      <c r="F7" s="36"/>
      <c r="G7" s="36"/>
    </row>
    <row r="8" spans="1:7" s="18" customFormat="1" ht="12.75">
      <c r="A8" s="7"/>
      <c r="B8" s="8">
        <v>1</v>
      </c>
      <c r="C8" s="8">
        <v>2</v>
      </c>
      <c r="D8" s="8">
        <v>3</v>
      </c>
      <c r="E8" s="8">
        <v>5</v>
      </c>
      <c r="F8" s="8">
        <v>6</v>
      </c>
      <c r="G8" s="8">
        <v>7</v>
      </c>
    </row>
    <row r="9" spans="1:7" ht="19.5" customHeight="1">
      <c r="A9" s="9">
        <v>1</v>
      </c>
      <c r="B9" s="9" t="s">
        <v>19</v>
      </c>
      <c r="C9" s="10" t="s">
        <v>3</v>
      </c>
      <c r="D9" s="10" t="s">
        <v>26</v>
      </c>
      <c r="E9" s="11">
        <f>E10+E11</f>
        <v>178973</v>
      </c>
      <c r="F9" s="11">
        <f t="shared" ref="F9:G9" si="0">F10+F11</f>
        <v>186911.91999999998</v>
      </c>
      <c r="G9" s="11">
        <f t="shared" si="0"/>
        <v>194342.39679999999</v>
      </c>
    </row>
    <row r="10" spans="1:7" ht="15.75" customHeight="1">
      <c r="A10" s="12" t="s">
        <v>13</v>
      </c>
      <c r="B10" s="13" t="s">
        <v>20</v>
      </c>
      <c r="C10" s="10"/>
      <c r="D10" s="14"/>
      <c r="E10" s="11">
        <v>146588</v>
      </c>
      <c r="F10" s="11">
        <f>E10*104/100+33680.4+780</f>
        <v>186911.91999999998</v>
      </c>
      <c r="G10" s="11">
        <f>F10*104/100-46</f>
        <v>194342.39679999999</v>
      </c>
    </row>
    <row r="11" spans="1:7" ht="18.75" customHeight="1">
      <c r="A11" s="12" t="s">
        <v>14</v>
      </c>
      <c r="B11" s="13" t="s">
        <v>22</v>
      </c>
      <c r="C11" s="10"/>
      <c r="D11" s="10"/>
      <c r="E11" s="11">
        <v>32385</v>
      </c>
      <c r="F11" s="11">
        <v>0</v>
      </c>
      <c r="G11" s="11">
        <f>F11*104/100</f>
        <v>0</v>
      </c>
    </row>
    <row r="12" spans="1:7" ht="17.25" customHeight="1">
      <c r="A12" s="9">
        <v>3</v>
      </c>
      <c r="B12" s="9" t="s">
        <v>4</v>
      </c>
      <c r="C12" s="10" t="s">
        <v>5</v>
      </c>
      <c r="D12" s="15"/>
      <c r="E12" s="16">
        <v>15</v>
      </c>
      <c r="F12" s="16">
        <v>15</v>
      </c>
      <c r="G12" s="16">
        <v>15</v>
      </c>
    </row>
    <row r="13" spans="1:7" ht="33.75" customHeight="1">
      <c r="A13" s="9">
        <v>4</v>
      </c>
      <c r="B13" s="9" t="s">
        <v>23</v>
      </c>
      <c r="C13" s="10" t="s">
        <v>5</v>
      </c>
      <c r="D13" s="15"/>
      <c r="E13" s="11">
        <v>12.5</v>
      </c>
      <c r="F13" s="11">
        <v>0</v>
      </c>
      <c r="G13" s="16"/>
    </row>
    <row r="14" spans="1:7" ht="34.5" customHeight="1">
      <c r="A14" s="9">
        <v>5</v>
      </c>
      <c r="B14" s="9" t="s">
        <v>6</v>
      </c>
      <c r="C14" s="10" t="s">
        <v>3</v>
      </c>
      <c r="D14" s="15"/>
      <c r="E14" s="11">
        <v>5923</v>
      </c>
      <c r="F14" s="11">
        <f>E14*104/100</f>
        <v>6159.92</v>
      </c>
      <c r="G14" s="11">
        <f>F14*104/100</f>
        <v>6406.3168000000005</v>
      </c>
    </row>
    <row r="15" spans="1:7" ht="35.25" customHeight="1">
      <c r="A15" s="9">
        <v>6</v>
      </c>
      <c r="B15" s="9" t="s">
        <v>25</v>
      </c>
      <c r="C15" s="10" t="s">
        <v>5</v>
      </c>
      <c r="D15" s="15"/>
      <c r="E15" s="11">
        <v>85.5</v>
      </c>
      <c r="F15" s="11">
        <v>85.5</v>
      </c>
      <c r="G15" s="11">
        <v>85.5</v>
      </c>
    </row>
    <row r="16" spans="1:7" ht="18" customHeight="1">
      <c r="A16" s="9">
        <v>7</v>
      </c>
      <c r="B16" s="9" t="s">
        <v>7</v>
      </c>
      <c r="C16" s="10" t="s">
        <v>3</v>
      </c>
      <c r="D16" s="15" t="s">
        <v>28</v>
      </c>
      <c r="E16" s="11">
        <f>(E10*E12/100+E11*E13/100)*0.75*E15/100</f>
        <v>16695.793406250003</v>
      </c>
      <c r="F16" s="11">
        <f>(F10*F12/100+F11*F13/100)*0.75*F15/100</f>
        <v>17978.590304999998</v>
      </c>
      <c r="G16" s="11">
        <f>(G10*G12/100+G11*G13/100)*0.75*G15/100</f>
        <v>18693.309292199996</v>
      </c>
    </row>
    <row r="17" spans="1:7" ht="33" customHeight="1">
      <c r="A17" s="9">
        <v>8</v>
      </c>
      <c r="B17" s="9" t="s">
        <v>12</v>
      </c>
      <c r="C17" s="10" t="s">
        <v>3</v>
      </c>
      <c r="D17" s="15"/>
      <c r="E17" s="11">
        <v>2579</v>
      </c>
      <c r="F17" s="11">
        <f>E17*104/100+34</f>
        <v>2716.16</v>
      </c>
      <c r="G17" s="11">
        <f>F17*104/100</f>
        <v>2824.8063999999999</v>
      </c>
    </row>
    <row r="18" spans="1:7" ht="18" customHeight="1">
      <c r="A18" s="9">
        <v>9</v>
      </c>
      <c r="B18" s="9" t="s">
        <v>8</v>
      </c>
      <c r="C18" s="10" t="s">
        <v>3</v>
      </c>
      <c r="D18" s="15" t="s">
        <v>29</v>
      </c>
      <c r="E18" s="11">
        <f>E14+E16+E17</f>
        <v>25197.793406250003</v>
      </c>
      <c r="F18" s="11">
        <f t="shared" ref="F18:G18" si="1">F14+F16+F17</f>
        <v>26854.670304999996</v>
      </c>
      <c r="G18" s="11">
        <f t="shared" si="1"/>
        <v>27924.432492199998</v>
      </c>
    </row>
    <row r="19" spans="1:7" ht="18" customHeight="1">
      <c r="A19" s="9">
        <v>10</v>
      </c>
      <c r="B19" s="9" t="s">
        <v>9</v>
      </c>
      <c r="C19" s="10" t="s">
        <v>5</v>
      </c>
      <c r="D19" s="15"/>
      <c r="E19" s="11">
        <v>98.2</v>
      </c>
      <c r="F19" s="11">
        <v>98.3</v>
      </c>
      <c r="G19" s="11">
        <v>98.4</v>
      </c>
    </row>
    <row r="20" spans="1:7" ht="18" customHeight="1">
      <c r="A20" s="9">
        <v>11</v>
      </c>
      <c r="B20" s="9" t="s">
        <v>10</v>
      </c>
      <c r="C20" s="10" t="s">
        <v>3</v>
      </c>
      <c r="D20" s="15"/>
      <c r="E20" s="11">
        <v>90.8</v>
      </c>
      <c r="F20" s="11">
        <v>90.8</v>
      </c>
      <c r="G20" s="11">
        <v>90.8</v>
      </c>
    </row>
    <row r="21" spans="1:7" ht="18" customHeight="1">
      <c r="A21" s="9">
        <v>12</v>
      </c>
      <c r="B21" s="9" t="s">
        <v>27</v>
      </c>
      <c r="C21" s="10" t="s">
        <v>3</v>
      </c>
      <c r="D21" s="15" t="s">
        <v>30</v>
      </c>
      <c r="E21" s="11">
        <f>E18*E19/100+E20</f>
        <v>24835.033124937501</v>
      </c>
      <c r="F21" s="11">
        <f t="shared" ref="F21:G21" si="2">F18*F19/100+F20</f>
        <v>26488.940909814995</v>
      </c>
      <c r="G21" s="11">
        <f t="shared" si="2"/>
        <v>27568.441572324802</v>
      </c>
    </row>
    <row r="22" spans="1:7" ht="18" customHeight="1">
      <c r="A22" s="9">
        <v>13</v>
      </c>
      <c r="B22" s="9" t="s">
        <v>21</v>
      </c>
      <c r="C22" s="10" t="s">
        <v>5</v>
      </c>
      <c r="D22" s="15"/>
      <c r="E22" s="16">
        <v>70</v>
      </c>
      <c r="F22" s="16">
        <v>70</v>
      </c>
      <c r="G22" s="16">
        <v>70</v>
      </c>
    </row>
    <row r="23" spans="1:7" s="18" customFormat="1" ht="18" customHeight="1">
      <c r="A23" s="9">
        <v>14</v>
      </c>
      <c r="B23" s="9" t="s">
        <v>11</v>
      </c>
      <c r="C23" s="10" t="s">
        <v>3</v>
      </c>
      <c r="D23" s="15" t="s">
        <v>31</v>
      </c>
      <c r="E23" s="11">
        <f>E21*E22/100</f>
        <v>17384.523187456252</v>
      </c>
      <c r="F23" s="11">
        <f t="shared" ref="F23:G23" si="3">F21*F22/100</f>
        <v>18542.258636870494</v>
      </c>
      <c r="G23" s="11">
        <f t="shared" si="3"/>
        <v>19297.909100627363</v>
      </c>
    </row>
    <row r="24" spans="1:7">
      <c r="A24" s="23"/>
      <c r="B24" s="24"/>
      <c r="C24" s="25"/>
      <c r="D24" s="26"/>
      <c r="E24" s="27"/>
      <c r="F24" s="27"/>
      <c r="G24" s="27"/>
    </row>
  </sheetData>
  <mergeCells count="10">
    <mergeCell ref="F1:G1"/>
    <mergeCell ref="F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49" bottom="0.48" header="0.28999999999999998" footer="0.24"/>
  <pageSetup paperSize="9" scale="80" firstPageNumber="1880" fitToHeight="3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</vt:lpstr>
      <vt:lpstr>ИТОГ!Заголовки_для_печати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Userrfu</cp:lastModifiedBy>
  <cp:lastPrinted>2020-10-13T10:33:30Z</cp:lastPrinted>
  <dcterms:created xsi:type="dcterms:W3CDTF">2015-06-22T02:43:45Z</dcterms:created>
  <dcterms:modified xsi:type="dcterms:W3CDTF">2021-11-09T05:22:20Z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