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1010" tabRatio="851"/>
  </bookViews>
  <sheets>
    <sheet name="ПП1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ПП1!$5:$6</definedName>
    <definedName name="кат">#REF!</definedName>
    <definedName name="М1">[7]ПРОГНОЗ_1!#REF!</definedName>
    <definedName name="Мониторинг1">'[8]Гр5(о)'!#REF!</definedName>
    <definedName name="_xlnm.Print_Area" localSheetId="0">ПП1!$A$1:$N$46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L37" i="4"/>
  <c r="K37"/>
  <c r="J37"/>
  <c r="M40"/>
  <c r="I37" l="1"/>
  <c r="M37" s="1"/>
  <c r="M33"/>
  <c r="M36"/>
  <c r="M35"/>
  <c r="M32"/>
  <c r="M31"/>
  <c r="M34" l="1"/>
  <c r="M17"/>
  <c r="L18"/>
  <c r="L38" s="1"/>
  <c r="K18"/>
  <c r="J18" l="1"/>
  <c r="M41" l="1"/>
  <c r="K38"/>
  <c r="I18"/>
  <c r="F20"/>
  <c r="M21"/>
  <c r="G23"/>
  <c r="G28"/>
  <c r="M10"/>
  <c r="I38" l="1"/>
  <c r="J38"/>
  <c r="M18"/>
  <c r="M29"/>
  <c r="M38" l="1"/>
</calcChain>
</file>

<file path=xl/sharedStrings.xml><?xml version="1.0" encoding="utf-8"?>
<sst xmlns="http://schemas.openxmlformats.org/spreadsheetml/2006/main" count="149" uniqueCount="105">
  <si>
    <t xml:space="preserve">Организация и     
проведение        
информационных    
туров             
</t>
  </si>
  <si>
    <t>4.1.1.</t>
  </si>
  <si>
    <t>4.1.2.</t>
  </si>
  <si>
    <t>4.1.3.</t>
  </si>
  <si>
    <t>4.1.4.</t>
  </si>
  <si>
    <t xml:space="preserve">Поддержка         
событийного       
мероприятия       
("Енисейская уха")
и разработка      
руководства по    
использованию     
фирменного стиля  
"Августовской     
ярмарки" и        
"Енисейской ухи"  
</t>
  </si>
  <si>
    <t xml:space="preserve">Предоставление    
субсидии бюджету  
муниципального    
образования город 
Енисейск на       
создание условий  
для развития      
туризма в городе  
Енисейске         
</t>
  </si>
  <si>
    <t>Итого по задаче 4</t>
  </si>
  <si>
    <t xml:space="preserve">Разработка проекта
развития северного
направления для   
автотуристов (по  
пути следования   
город Красноярск -
город Енисейск)   
</t>
  </si>
  <si>
    <t xml:space="preserve">Подготовка        
справочно-        
информационной,   
сувенирной продукции и       
другого медиа-материала для     
использования в рамках            
информационной    
кампании          
</t>
  </si>
  <si>
    <t xml:space="preserve">Проектная и рабочая документация на   
создание 3        
сервисных точек по
пути следования   
город Красноярск -
город Енисейск    
</t>
  </si>
  <si>
    <t>№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</si>
  <si>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</si>
  <si>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</si>
  <si>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</si>
  <si>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</si>
  <si>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</si>
  <si>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</si>
  <si>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</si>
  <si>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1</t>
  </si>
  <si>
    <t>Итого  по задаче 1</t>
  </si>
  <si>
    <t>2</t>
  </si>
  <si>
    <t>2.1.</t>
  </si>
  <si>
    <t>Итого  по задаче 2</t>
  </si>
  <si>
    <t>3</t>
  </si>
  <si>
    <t>Задача 3. Модернизация инженерной инфраструктуры исторической части города Енисейска</t>
  </si>
  <si>
    <t>3.1.</t>
  </si>
  <si>
    <t>министерство энергетики и жилищно-коммунального хозяйства Красноярского края</t>
  </si>
  <si>
    <t>Строительство ливневой канализации протяженностью 13,034 км в исторической части города. Строительство системы водоотведения протяженностью 4,3 км в исторической части города</t>
  </si>
  <si>
    <t>Итого  по задаче 3</t>
  </si>
  <si>
    <t>4</t>
  </si>
  <si>
    <t>Задача 4. Содействие развитию туризма в городе Енисейске</t>
  </si>
  <si>
    <t>4.1</t>
  </si>
  <si>
    <t>министерство спорта, туризма и молодежной политики Красноярского края</t>
  </si>
  <si>
    <t>08</t>
  </si>
  <si>
    <t>1.1.</t>
  </si>
  <si>
    <t>01</t>
  </si>
  <si>
    <t xml:space="preserve">Количество  проинформированных лиц о туристско-рекреационных возможностях и услугах на территории города Енисейска и Енисейского района посредством информационного тура не менее 20 представителей средств  массовой информации и туристской индустрии ежегодно
</t>
  </si>
  <si>
    <t xml:space="preserve">Количество  проинформированных лиц о туристско-рекреационных возможностях и услугах на территории города Енисейска и Енисейского района не менее 450 тыс. человек ежегодно           
</t>
  </si>
  <si>
    <t>4.2.</t>
  </si>
  <si>
    <t>164</t>
  </si>
  <si>
    <t>510</t>
  </si>
  <si>
    <t xml:space="preserve">Устройство ливневой  канализации и системы водоотведения в городе Енисейске
</t>
  </si>
  <si>
    <t>0502</t>
  </si>
  <si>
    <t>Создание условий для развития туризма в  городе  Енисейске</t>
  </si>
  <si>
    <t>0412</t>
  </si>
  <si>
    <t>Задача 1. Имущественная поддержка субъектов малого и среднего предпринимательства</t>
  </si>
  <si>
    <t>Оказание имущественной поддержки субъектам малого и среднего предпринимательства осуществляется в виде передачи  во владение и (или) в пользование имущества, находящегося в муниципальной собственности Богучанского района и включенного в перечень муниципального имущества</t>
  </si>
  <si>
    <t>Администрация Богучанского района</t>
  </si>
  <si>
    <t>обеспечить не менее 5 субъектов малого и среднего предпринимательства помещениями, пригодными для осуществления предпринимательской деятельности</t>
  </si>
  <si>
    <t>Задача 2. Информационно-консультационная поддержка субъектов малого и среднего предпринимательства</t>
  </si>
  <si>
    <t xml:space="preserve">Формирование и развитие инфраструктуры поддержки малого и (или) среднего предпринимательства, развитие единой системы информационно-консультационной и образовательной поддержки субъектов малого и (или) среднего предпринимательства  </t>
  </si>
  <si>
    <t>2.2</t>
  </si>
  <si>
    <t xml:space="preserve">Консультационная и информационная поддержка  – не менее 30 субъектов МСП ежегодно; </t>
  </si>
  <si>
    <t xml:space="preserve">Проведение и организация семинаров для субъектов малого и среднего  предпринимательства  по вопросам ведения предпринимательской деятельности </t>
  </si>
  <si>
    <t>2.3</t>
  </si>
  <si>
    <t>Создание интернет-ресурсов для  субъектов малого и среднего  предпринимательства</t>
  </si>
  <si>
    <t>2.4</t>
  </si>
  <si>
    <t xml:space="preserve">Опубликование информации  в средствах массовой информации о формах муниципальной поддержки субъектов малого и среднего предпринимательства </t>
  </si>
  <si>
    <t>2.5</t>
  </si>
  <si>
    <t xml:space="preserve">Организация торжественных мероприятий, посвященных профессиональному празднику –Дню предпринимателя </t>
  </si>
  <si>
    <t>2.6</t>
  </si>
  <si>
    <t>Задача 3.Финансовая поддержка субъектов малого и среднего предпринимательства</t>
  </si>
  <si>
    <t>3.2</t>
  </si>
  <si>
    <t xml:space="preserve">Субсидии субъектам малого и среднего предпринимательства на возмещение части затрат по разработке бизнес-планов проектов, планирующих реализацию инвестиционных проектов </t>
  </si>
  <si>
    <r>
      <t xml:space="preserve">Количество посетителей событийных мероприятий в городе Енисейске и Енисейском районе составит не менее </t>
    </r>
    <r>
      <rPr>
        <sz val="14"/>
        <color indexed="12"/>
        <rFont val="Times New Roman"/>
        <family val="1"/>
        <charset val="204"/>
      </rPr>
      <t xml:space="preserve">45 тыс. человек </t>
    </r>
    <r>
      <rPr>
        <sz val="14"/>
        <color indexed="8"/>
        <rFont val="Times New Roman"/>
        <family val="1"/>
        <charset val="204"/>
      </rPr>
      <t xml:space="preserve">
</t>
    </r>
  </si>
  <si>
    <r>
      <t>Количество  проинформированных лиц о туристско-рекреационных возможностях и услугах на территории города Енисейск и Енисейского района  не менее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color indexed="12"/>
        <rFont val="Times New Roman"/>
        <family val="1"/>
        <charset val="204"/>
      </rPr>
      <t xml:space="preserve">290 тыс. человек </t>
    </r>
    <r>
      <rPr>
        <sz val="14"/>
        <color indexed="8"/>
        <rFont val="Times New Roman"/>
        <family val="1"/>
        <charset val="204"/>
      </rPr>
      <t xml:space="preserve">
</t>
    </r>
  </si>
  <si>
    <t>Итого по подпрограмме</t>
  </si>
  <si>
    <t>-</t>
  </si>
  <si>
    <t>Обеспечение доступности информационно-консультационных ресурсов. Количество посещений специализированного сайта – более 50 ежегодно</t>
  </si>
  <si>
    <t>Информационно-консультационная поддержка на бесплатной и льготной основе – более 10 субъектов МСП ежегодно</t>
  </si>
  <si>
    <t>Консультационная поддержка – не менее 2 субъектов МСП ежегодно;</t>
  </si>
  <si>
    <t>Приобрести грамоты, багетные  рамки, блокноты для записей, шариковые ручки  для награждения  не менее 15 единиц ежегодно</t>
  </si>
  <si>
    <t>100</t>
  </si>
  <si>
    <t>80020</t>
  </si>
  <si>
    <t>S6070</t>
  </si>
  <si>
    <t xml:space="preserve">Перечень мероприятий подпрограммы " Развитие субъектов малого и среднего  предпринимательства в  Богучанском районе"   с указанием объема средств на их реализацию и ожидаемых результатов
</t>
  </si>
  <si>
    <t>Цель подпрограммы 1 – Создание благоприятных условий для развития малого и среднего предпринимательства в Богучанском районе, улучшения нвестиционного климата на территории Богучанского района</t>
  </si>
  <si>
    <t>Субсидирование части затрат субъектов малого и среднего предпринимательства, связанных  с созданием и (или) развитием центров времяпрепровождения детей - групп дневного  времяпрепровождения  детей дошкольного возраста</t>
  </si>
  <si>
    <t>Субсидии  субъектам малого и среднего предпринимательства, в состав учредителей которых входят граждане, относящиеся к приоритетной целевой группе, а также индивидуальным предпринимателям из числа граждан, относящихся к приоритетной целевой группе</t>
  </si>
  <si>
    <t>Субсидии  субъектам малого и среднего предпринимательства на компенсацию затрат, произведенных в целях создания и (или) развития, и (или) модернизации производства товаров (работ, услуг), включая затраты на монтаж оборудования</t>
  </si>
  <si>
    <t>3.6</t>
  </si>
  <si>
    <t>в том числе:</t>
  </si>
  <si>
    <t>краевой юджет</t>
  </si>
  <si>
    <t>районный бюджет</t>
  </si>
  <si>
    <t>федеральный бюджет</t>
  </si>
  <si>
    <t>Приложение № 2 к подпрограмме "Развитие субъектов маого и среднего предпринимательства в Богучанском районе"</t>
  </si>
  <si>
    <t xml:space="preserve">Разместить не менее 4-х публикаций в средствах  массовой информации
</t>
  </si>
  <si>
    <t>2.1.Консультационная и информационная поддержка  – не менее 30 субъектов МСП ежегодно 2.2.Консультационная поддержка – не менее 2 субъектов МСП ежегодно;2.3.Информационно-консультационная поддержка на бесплатной и льготной основе – более 10 субъектов МСП ежегодно, 2.4.Обеспечение доступности информационно-консультационных ресурсов. Количество посещений специализированного сайта – более 50 ежегодно, 2.5.Разместить не менее 4-х публикаций в средствах  массовой информации, 2.6.Приобрести грамоты, багетные  рамки, блокноты для записей, шариковые ручки  для награждения  не менее 15 единиц ежегодно.</t>
  </si>
  <si>
    <t>1.1.обеспечить не менее 5 субъектов малого и среднего предпринимательства помещениями, пригодными для осуществления предпринимательской деятельности</t>
  </si>
  <si>
    <t>Текущий финансовый год 2021 год</t>
  </si>
  <si>
    <t>Очередной финансовый год 2022 год</t>
  </si>
  <si>
    <t>Первый год планового периода  2023 год</t>
  </si>
  <si>
    <t>Второй год планового периода  2024 год</t>
  </si>
  <si>
    <t>Итого на 2021-2024 годы</t>
  </si>
  <si>
    <t>Оказание содействия субъектам малого и среднего предпринимательства в получении муниципальной поддержки по подпрограмме «Развитие субъектов малого и среднего  предпринимательства в  Богучанском районе» на 2021-2024 годы (предварительная экспертиза заявок и прилагаемых документов, помощь в оформлении документов)</t>
  </si>
  <si>
    <t xml:space="preserve">Поддержано   субъектов МСП – не менее 1 ежегодно;
создано рабочих мест – не менее 10 ежегодно; привлечено инвестиций  ежегодно– более 40,0 тыс.руб. </t>
  </si>
  <si>
    <t>Поддержано не менее -2 субъектов МСП ежегодно;  создано рабочих мест не менее -4 ежегодно;
сохранено рабочих мест-  не менее 15;
привлечено инвестиций – 20000,0 тыс. рублей ежегодно</t>
  </si>
  <si>
    <t>3.3</t>
  </si>
  <si>
    <t>Субсидии субъектам малого и (или) среднего предпринимательства  на компенсацию  затрат на уплату первого взноса (аванса) при заключении договоров лизинга оборудования с российскими лизинговыми организациями в целях создания и (или) развития либо модернизации производства товаров (работ, услуг).</t>
  </si>
  <si>
    <t>3.4</t>
  </si>
  <si>
    <t xml:space="preserve">Поддержано субъектов МСП – не менее 1 ежегодно;
создано рабочих мест – не менее 10;
сохранено не менее 5 рабочих мест; 
привлечено        инвестиций – не более 20000,0 тыс. рублей </t>
  </si>
  <si>
    <t>3.5</t>
  </si>
  <si>
    <t xml:space="preserve">Поддержано не менее -1 субъектов МСП ежегодно;  создано рабочих мест не менее -2 ежегодно;сохранено рабочих мест-  не менее 10;привлечено инвестиций – 2000,0 тыс. рублей ежегодно  </t>
  </si>
  <si>
    <t>создано рабочих мест не менее -22 ежегодно; сохранено  рабочих мест-  не менее 45 ;привлечено инвестиций -62040,00 тыс.руб ежегодно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</si>
</sst>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  <numFmt numFmtId="166" formatCode="0.0"/>
    <numFmt numFmtId="167" formatCode="#,##0.00_ ;\-#,##0.00\ "/>
    <numFmt numFmtId="168" formatCode="#,##0.0_ ;\-#,##0.0\ "/>
  </numFmts>
  <fonts count="14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1" fillId="0" borderId="0"/>
    <xf numFmtId="0" fontId="3" fillId="0" borderId="0"/>
  </cellStyleXfs>
  <cellXfs count="112">
    <xf numFmtId="0" fontId="0" fillId="0" borderId="0" xfId="0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right" vertical="top" wrapText="1"/>
    </xf>
    <xf numFmtId="0" fontId="6" fillId="0" borderId="3" xfId="0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165" fontId="6" fillId="0" borderId="2" xfId="0" applyNumberFormat="1" applyFont="1" applyFill="1" applyBorder="1" applyAlignment="1">
      <alignment horizontal="right" vertical="top" wrapText="1"/>
    </xf>
    <xf numFmtId="165" fontId="7" fillId="0" borderId="2" xfId="0" applyNumberFormat="1" applyFont="1" applyFill="1" applyBorder="1" applyAlignment="1">
      <alignment horizontal="right" vertical="top" wrapText="1"/>
    </xf>
    <xf numFmtId="0" fontId="7" fillId="0" borderId="6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wrapText="1"/>
    </xf>
    <xf numFmtId="166" fontId="6" fillId="0" borderId="1" xfId="0" applyNumberFormat="1" applyFont="1" applyBorder="1" applyAlignment="1"/>
    <xf numFmtId="49" fontId="6" fillId="0" borderId="1" xfId="0" applyNumberFormat="1" applyFont="1" applyFill="1" applyBorder="1" applyAlignment="1">
      <alignment horizontal="left" wrapText="1"/>
    </xf>
    <xf numFmtId="166" fontId="6" fillId="0" borderId="1" xfId="0" applyNumberFormat="1" applyFont="1" applyBorder="1" applyAlignment="1">
      <alignment horizontal="left"/>
    </xf>
    <xf numFmtId="165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wrapText="1"/>
    </xf>
    <xf numFmtId="166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 wrapText="1"/>
    </xf>
    <xf numFmtId="166" fontId="6" fillId="0" borderId="1" xfId="0" applyNumberFormat="1" applyFont="1" applyBorder="1" applyAlignment="1">
      <alignment horizontal="center" wrapText="1"/>
    </xf>
    <xf numFmtId="0" fontId="6" fillId="0" borderId="1" xfId="0" applyFont="1" applyFill="1" applyBorder="1" applyAlignment="1">
      <alignment horizontal="right" vertical="top" wrapText="1"/>
    </xf>
    <xf numFmtId="49" fontId="6" fillId="0" borderId="1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165" fontId="9" fillId="0" borderId="1" xfId="0" applyNumberFormat="1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center" wrapText="1"/>
    </xf>
    <xf numFmtId="43" fontId="6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 wrapText="1"/>
    </xf>
    <xf numFmtId="2" fontId="9" fillId="0" borderId="1" xfId="0" applyNumberFormat="1" applyFont="1" applyFill="1" applyBorder="1" applyAlignment="1">
      <alignment horizontal="right" vertical="top" wrapText="1"/>
    </xf>
    <xf numFmtId="2" fontId="6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3" fontId="9" fillId="0" borderId="1" xfId="0" applyNumberFormat="1" applyFont="1" applyFill="1" applyBorder="1" applyAlignment="1">
      <alignment horizontal="right" vertical="top" wrapText="1"/>
    </xf>
    <xf numFmtId="43" fontId="10" fillId="0" borderId="1" xfId="0" applyNumberFormat="1" applyFont="1" applyFill="1" applyBorder="1" applyAlignment="1">
      <alignment horizontal="right" vertical="top" wrapText="1"/>
    </xf>
    <xf numFmtId="43" fontId="6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164" fontId="6" fillId="0" borderId="0" xfId="0" applyNumberFormat="1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left" wrapText="1"/>
    </xf>
    <xf numFmtId="167" fontId="9" fillId="0" borderId="1" xfId="0" applyNumberFormat="1" applyFont="1" applyFill="1" applyBorder="1" applyAlignment="1">
      <alignment horizontal="right" vertical="top" wrapText="1"/>
    </xf>
    <xf numFmtId="2" fontId="9" fillId="0" borderId="1" xfId="0" applyNumberFormat="1" applyFont="1" applyFill="1" applyBorder="1" applyAlignment="1">
      <alignment horizontal="center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49" fontId="6" fillId="0" borderId="0" xfId="0" applyNumberFormat="1" applyFont="1" applyFill="1" applyAlignment="1">
      <alignment horizontal="center" vertical="top" wrapText="1"/>
    </xf>
    <xf numFmtId="0" fontId="12" fillId="0" borderId="0" xfId="0" applyFont="1" applyFill="1" applyAlignment="1">
      <alignment vertical="top" wrapText="1"/>
    </xf>
    <xf numFmtId="49" fontId="12" fillId="0" borderId="0" xfId="0" applyNumberFormat="1" applyFont="1" applyFill="1" applyAlignment="1">
      <alignment horizontal="center" vertical="top" wrapText="1"/>
    </xf>
    <xf numFmtId="0" fontId="13" fillId="0" borderId="7" xfId="0" applyFont="1" applyBorder="1" applyAlignment="1">
      <alignment horizontal="left" vertical="top" wrapText="1"/>
    </xf>
    <xf numFmtId="168" fontId="6" fillId="0" borderId="1" xfId="0" applyNumberFormat="1" applyFont="1" applyFill="1" applyBorder="1" applyAlignment="1">
      <alignment horizontal="left" wrapText="1"/>
    </xf>
    <xf numFmtId="165" fontId="6" fillId="0" borderId="1" xfId="0" applyNumberFormat="1" applyFont="1" applyFill="1" applyBorder="1" applyAlignment="1">
      <alignment horizontal="right" wrapText="1"/>
    </xf>
    <xf numFmtId="166" fontId="6" fillId="0" borderId="1" xfId="0" applyNumberFormat="1" applyFont="1" applyBorder="1" applyAlignment="1">
      <alignment horizontal="right"/>
    </xf>
    <xf numFmtId="168" fontId="6" fillId="0" borderId="1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7" xfId="0" applyFont="1" applyBorder="1"/>
    <xf numFmtId="2" fontId="11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4" fillId="0" borderId="0" xfId="0" applyFont="1" applyAlignment="1">
      <alignment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49" fontId="9" fillId="0" borderId="0" xfId="0" applyNumberFormat="1" applyFont="1" applyFill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0" xfId="3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NumberFormat="1" applyFont="1" applyBorder="1" applyAlignment="1">
      <alignment horizontal="justify" wrapText="1"/>
    </xf>
    <xf numFmtId="0" fontId="0" fillId="0" borderId="5" xfId="0" applyBorder="1" applyAlignment="1">
      <alignment horizontal="justify" wrapText="1"/>
    </xf>
    <xf numFmtId="0" fontId="0" fillId="0" borderId="1" xfId="0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49"/>
  <sheetViews>
    <sheetView tabSelected="1" view="pageBreakPreview" topLeftCell="A33" zoomScale="55" zoomScaleNormal="75" zoomScaleSheetLayoutView="55" workbookViewId="0">
      <selection activeCell="I18" sqref="I18"/>
    </sheetView>
  </sheetViews>
  <sheetFormatPr defaultColWidth="9.140625" defaultRowHeight="15.75"/>
  <cols>
    <col min="1" max="1" width="11.28515625" style="6" customWidth="1"/>
    <col min="2" max="2" width="85.140625" style="3" customWidth="1"/>
    <col min="3" max="3" width="20.7109375" style="3" customWidth="1"/>
    <col min="4" max="4" width="15.7109375" style="3" bestFit="1" customWidth="1"/>
    <col min="5" max="5" width="9.85546875" style="3" customWidth="1"/>
    <col min="6" max="6" width="8.7109375" style="3" customWidth="1"/>
    <col min="7" max="7" width="10" style="3" customWidth="1"/>
    <col min="8" max="8" width="8.140625" style="3" customWidth="1"/>
    <col min="9" max="9" width="20.5703125" style="49" customWidth="1"/>
    <col min="10" max="10" width="21.7109375" style="52" customWidth="1"/>
    <col min="11" max="11" width="17.5703125" style="53" customWidth="1"/>
    <col min="12" max="12" width="17.5703125" style="57" customWidth="1"/>
    <col min="13" max="13" width="25" style="3" customWidth="1"/>
    <col min="14" max="14" width="37.28515625" style="3" customWidth="1"/>
    <col min="15" max="15" width="10.42578125" style="3" bestFit="1" customWidth="1"/>
    <col min="16" max="16" width="16.7109375" style="3" customWidth="1"/>
    <col min="17" max="16384" width="9.140625" style="3"/>
  </cols>
  <sheetData>
    <row r="1" spans="1:15" s="49" customFormat="1" ht="34.5" customHeight="1">
      <c r="A1" s="6"/>
      <c r="I1" s="94"/>
      <c r="J1" s="94"/>
      <c r="K1" s="94"/>
      <c r="L1" s="94"/>
      <c r="M1" s="94"/>
      <c r="N1" s="94"/>
    </row>
    <row r="2" spans="1:15" ht="57" customHeight="1">
      <c r="E2" s="1"/>
      <c r="F2" s="1"/>
      <c r="G2" s="1"/>
      <c r="H2" s="1"/>
      <c r="I2" s="94" t="s">
        <v>86</v>
      </c>
      <c r="J2" s="94"/>
      <c r="K2" s="94"/>
      <c r="L2" s="94"/>
      <c r="M2" s="94"/>
      <c r="N2" s="94"/>
      <c r="O2" s="1"/>
    </row>
    <row r="3" spans="1:15" ht="39" customHeight="1">
      <c r="A3" s="101" t="s">
        <v>76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5" ht="18.75">
      <c r="A4" s="68"/>
      <c r="B4" s="5"/>
      <c r="C4" s="5"/>
      <c r="D4" s="5"/>
      <c r="E4" s="69"/>
      <c r="F4" s="70" t="s">
        <v>34</v>
      </c>
      <c r="G4" s="69">
        <v>2</v>
      </c>
      <c r="H4" s="69"/>
      <c r="I4" s="5"/>
      <c r="J4" s="5"/>
      <c r="K4" s="5"/>
      <c r="L4" s="5"/>
      <c r="M4" s="5"/>
      <c r="N4" s="5"/>
    </row>
    <row r="5" spans="1:15" ht="47.25" customHeight="1">
      <c r="A5" s="102" t="s">
        <v>11</v>
      </c>
      <c r="B5" s="105" t="s">
        <v>12</v>
      </c>
      <c r="C5" s="104" t="s">
        <v>13</v>
      </c>
      <c r="D5" s="95" t="s">
        <v>14</v>
      </c>
      <c r="E5" s="96"/>
      <c r="F5" s="96"/>
      <c r="G5" s="96"/>
      <c r="H5" s="96"/>
      <c r="I5" s="96"/>
      <c r="J5" s="96"/>
      <c r="K5" s="96"/>
      <c r="L5" s="96"/>
      <c r="M5" s="97"/>
      <c r="N5" s="104" t="s">
        <v>15</v>
      </c>
    </row>
    <row r="6" spans="1:15" ht="84.75" customHeight="1">
      <c r="A6" s="102"/>
      <c r="B6" s="106"/>
      <c r="C6" s="104"/>
      <c r="D6" s="8" t="s">
        <v>16</v>
      </c>
      <c r="E6" s="8" t="s">
        <v>17</v>
      </c>
      <c r="F6" s="95" t="s">
        <v>18</v>
      </c>
      <c r="G6" s="96"/>
      <c r="H6" s="97"/>
      <c r="I6" s="82" t="s">
        <v>90</v>
      </c>
      <c r="J6" s="82" t="s">
        <v>91</v>
      </c>
      <c r="K6" s="82" t="s">
        <v>92</v>
      </c>
      <c r="L6" s="82" t="s">
        <v>93</v>
      </c>
      <c r="M6" s="82" t="s">
        <v>94</v>
      </c>
      <c r="N6" s="104"/>
    </row>
    <row r="7" spans="1:15" s="5" customFormat="1" ht="24" customHeight="1">
      <c r="A7" s="58"/>
      <c r="B7" s="95" t="s">
        <v>77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7"/>
      <c r="N7" s="8"/>
    </row>
    <row r="8" spans="1:15" s="5" customFormat="1" ht="36.75" customHeight="1">
      <c r="A8" s="58" t="s">
        <v>19</v>
      </c>
      <c r="B8" s="98" t="s">
        <v>46</v>
      </c>
      <c r="C8" s="99"/>
      <c r="D8" s="99"/>
      <c r="E8" s="99"/>
      <c r="F8" s="99"/>
      <c r="G8" s="99"/>
      <c r="H8" s="99"/>
      <c r="I8" s="99"/>
      <c r="J8" s="99"/>
      <c r="K8" s="99"/>
      <c r="L8" s="99"/>
      <c r="M8" s="100"/>
      <c r="N8" s="7"/>
    </row>
    <row r="9" spans="1:15" s="5" customFormat="1" ht="177.75" customHeight="1">
      <c r="A9" s="58" t="s">
        <v>35</v>
      </c>
      <c r="B9" s="13" t="s">
        <v>47</v>
      </c>
      <c r="C9" s="7" t="s">
        <v>48</v>
      </c>
      <c r="D9" s="58"/>
      <c r="E9" s="58"/>
      <c r="F9" s="58"/>
      <c r="G9" s="58"/>
      <c r="H9" s="8"/>
      <c r="I9" s="12"/>
      <c r="J9" s="12"/>
      <c r="K9" s="12"/>
      <c r="L9" s="12"/>
      <c r="M9" s="12"/>
      <c r="N9" s="81" t="s">
        <v>49</v>
      </c>
    </row>
    <row r="10" spans="1:15" s="5" customFormat="1" ht="164.25" customHeight="1">
      <c r="A10" s="58"/>
      <c r="B10" s="65" t="s">
        <v>20</v>
      </c>
      <c r="C10" s="7"/>
      <c r="D10" s="65"/>
      <c r="E10" s="65"/>
      <c r="F10" s="58"/>
      <c r="G10" s="8"/>
      <c r="H10" s="58"/>
      <c r="I10" s="12" t="s">
        <v>68</v>
      </c>
      <c r="J10" s="12"/>
      <c r="K10" s="12"/>
      <c r="L10" s="12"/>
      <c r="M10" s="12">
        <f>SUM(M9:M9)</f>
        <v>0</v>
      </c>
      <c r="N10" s="7" t="s">
        <v>89</v>
      </c>
      <c r="O10" s="4"/>
    </row>
    <row r="11" spans="1:15" s="5" customFormat="1" ht="21" customHeight="1">
      <c r="A11" s="58" t="s">
        <v>21</v>
      </c>
      <c r="B11" s="98" t="s">
        <v>50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100"/>
      <c r="N11" s="65"/>
    </row>
    <row r="12" spans="1:15" s="5" customFormat="1" ht="119.25" customHeight="1">
      <c r="A12" s="58" t="s">
        <v>22</v>
      </c>
      <c r="B12" s="65" t="s">
        <v>51</v>
      </c>
      <c r="C12" s="7" t="s">
        <v>48</v>
      </c>
      <c r="D12" s="8"/>
      <c r="E12" s="58"/>
      <c r="F12" s="58"/>
      <c r="G12" s="8"/>
      <c r="H12" s="33"/>
      <c r="I12" s="14"/>
      <c r="J12" s="14"/>
      <c r="K12" s="14"/>
      <c r="L12" s="14"/>
      <c r="M12" s="12"/>
      <c r="N12" s="31" t="s">
        <v>53</v>
      </c>
    </row>
    <row r="13" spans="1:15" s="5" customFormat="1" ht="126" customHeight="1">
      <c r="A13" s="58" t="s">
        <v>52</v>
      </c>
      <c r="B13" s="85" t="s">
        <v>95</v>
      </c>
      <c r="C13" s="7" t="s">
        <v>48</v>
      </c>
      <c r="D13" s="8"/>
      <c r="E13" s="58"/>
      <c r="F13" s="58"/>
      <c r="G13" s="58"/>
      <c r="H13" s="33"/>
      <c r="I13" s="14"/>
      <c r="J13" s="14"/>
      <c r="K13" s="14"/>
      <c r="L13" s="14"/>
      <c r="M13" s="12"/>
      <c r="N13" s="31" t="s">
        <v>71</v>
      </c>
    </row>
    <row r="14" spans="1:15" s="5" customFormat="1" ht="103.5" customHeight="1">
      <c r="A14" s="58" t="s">
        <v>55</v>
      </c>
      <c r="B14" s="65" t="s">
        <v>54</v>
      </c>
      <c r="C14" s="7" t="s">
        <v>48</v>
      </c>
      <c r="D14" s="8"/>
      <c r="E14" s="58"/>
      <c r="F14" s="58"/>
      <c r="G14" s="58"/>
      <c r="H14" s="33"/>
      <c r="I14" s="14"/>
      <c r="J14" s="14"/>
      <c r="K14" s="14"/>
      <c r="L14" s="14"/>
      <c r="M14" s="12"/>
      <c r="N14" s="7" t="s">
        <v>70</v>
      </c>
    </row>
    <row r="15" spans="1:15" s="5" customFormat="1" ht="137.25" customHeight="1">
      <c r="A15" s="58" t="s">
        <v>57</v>
      </c>
      <c r="B15" s="65" t="s">
        <v>56</v>
      </c>
      <c r="C15" s="7" t="s">
        <v>48</v>
      </c>
      <c r="D15" s="8"/>
      <c r="E15" s="58"/>
      <c r="F15" s="58"/>
      <c r="G15" s="58"/>
      <c r="H15" s="33"/>
      <c r="I15" s="14"/>
      <c r="J15" s="14"/>
      <c r="K15" s="14"/>
      <c r="L15" s="14"/>
      <c r="M15" s="12"/>
      <c r="N15" s="7" t="s">
        <v>69</v>
      </c>
    </row>
    <row r="16" spans="1:15" s="5" customFormat="1" ht="120.75" customHeight="1">
      <c r="A16" s="58" t="s">
        <v>59</v>
      </c>
      <c r="B16" s="65" t="s">
        <v>58</v>
      </c>
      <c r="C16" s="7" t="s">
        <v>48</v>
      </c>
      <c r="D16" s="8"/>
      <c r="E16" s="58"/>
      <c r="F16" s="58"/>
      <c r="G16" s="58"/>
      <c r="H16" s="33"/>
      <c r="I16" s="16"/>
      <c r="J16" s="16"/>
      <c r="K16" s="16"/>
      <c r="L16" s="16"/>
      <c r="M16" s="15"/>
      <c r="N16" s="7" t="s">
        <v>87</v>
      </c>
    </row>
    <row r="17" spans="1:15" s="5" customFormat="1" ht="96.75" customHeight="1">
      <c r="A17" s="88" t="s">
        <v>61</v>
      </c>
      <c r="B17" s="90" t="s">
        <v>60</v>
      </c>
      <c r="C17" s="7" t="s">
        <v>48</v>
      </c>
      <c r="D17" s="38">
        <v>806</v>
      </c>
      <c r="E17" s="39" t="s">
        <v>45</v>
      </c>
      <c r="F17" s="39" t="s">
        <v>34</v>
      </c>
      <c r="G17" s="39" t="s">
        <v>73</v>
      </c>
      <c r="H17" s="40" t="s">
        <v>74</v>
      </c>
      <c r="I17" s="35">
        <v>10000</v>
      </c>
      <c r="J17" s="35">
        <v>10000</v>
      </c>
      <c r="K17" s="35">
        <v>10000</v>
      </c>
      <c r="L17" s="35">
        <v>10000</v>
      </c>
      <c r="M17" s="36">
        <f>SUM(I17:L17)</f>
        <v>40000</v>
      </c>
      <c r="N17" s="111" t="s">
        <v>72</v>
      </c>
    </row>
    <row r="18" spans="1:15" s="5" customFormat="1" ht="406.5" customHeight="1">
      <c r="A18" s="58"/>
      <c r="B18" s="42" t="s">
        <v>23</v>
      </c>
      <c r="C18" s="7"/>
      <c r="D18" s="65"/>
      <c r="E18" s="65"/>
      <c r="F18" s="58"/>
      <c r="G18" s="8"/>
      <c r="H18" s="58"/>
      <c r="I18" s="41">
        <f>SUM(I17:I17)</f>
        <v>10000</v>
      </c>
      <c r="J18" s="41">
        <f>SUM(J17:J17)</f>
        <v>10000</v>
      </c>
      <c r="K18" s="41">
        <f>SUM(K17:K17)</f>
        <v>10000</v>
      </c>
      <c r="L18" s="41">
        <f>SUM(L17:L17)</f>
        <v>10000</v>
      </c>
      <c r="M18" s="61">
        <f>I18+J18+K18+L18</f>
        <v>40000</v>
      </c>
      <c r="N18" s="83" t="s">
        <v>88</v>
      </c>
      <c r="O18" s="4"/>
    </row>
    <row r="19" spans="1:15" s="5" customFormat="1" ht="15.75" hidden="1" customHeight="1">
      <c r="A19" s="58" t="s">
        <v>24</v>
      </c>
      <c r="B19" s="98" t="s">
        <v>25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100"/>
      <c r="N19" s="7"/>
    </row>
    <row r="20" spans="1:15" s="5" customFormat="1" ht="150.75" hidden="1" customHeight="1">
      <c r="A20" s="58" t="s">
        <v>26</v>
      </c>
      <c r="B20" s="65" t="s">
        <v>42</v>
      </c>
      <c r="C20" s="7" t="s">
        <v>27</v>
      </c>
      <c r="D20" s="58" t="s">
        <v>41</v>
      </c>
      <c r="E20" s="58" t="s">
        <v>43</v>
      </c>
      <c r="F20" s="9" t="str">
        <f>$F$4</f>
        <v>08</v>
      </c>
      <c r="G20" s="10" t="s">
        <v>36</v>
      </c>
      <c r="H20" s="17">
        <v>7472</v>
      </c>
      <c r="I20" s="12"/>
      <c r="J20" s="12"/>
      <c r="K20" s="12"/>
      <c r="L20" s="12"/>
      <c r="M20" s="12"/>
      <c r="N20" s="7" t="s">
        <v>28</v>
      </c>
    </row>
    <row r="21" spans="1:15" s="5" customFormat="1" ht="18.75" hidden="1">
      <c r="A21" s="58"/>
      <c r="B21" s="65" t="s">
        <v>29</v>
      </c>
      <c r="C21" s="7"/>
      <c r="D21" s="65"/>
      <c r="E21" s="65"/>
      <c r="F21" s="9"/>
      <c r="G21" s="66"/>
      <c r="H21" s="11"/>
      <c r="I21" s="12"/>
      <c r="J21" s="12"/>
      <c r="K21" s="12"/>
      <c r="L21" s="12"/>
      <c r="M21" s="12">
        <f>SUM(M20)</f>
        <v>0</v>
      </c>
      <c r="N21" s="7"/>
      <c r="O21" s="4"/>
    </row>
    <row r="22" spans="1:15" s="5" customFormat="1" ht="15.75" hidden="1" customHeight="1">
      <c r="A22" s="58" t="s">
        <v>30</v>
      </c>
      <c r="B22" s="98" t="s">
        <v>31</v>
      </c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100"/>
      <c r="N22" s="65"/>
    </row>
    <row r="23" spans="1:15" s="5" customFormat="1" ht="112.5" hidden="1">
      <c r="A23" s="58" t="s">
        <v>32</v>
      </c>
      <c r="B23" s="7" t="s">
        <v>44</v>
      </c>
      <c r="C23" s="7" t="s">
        <v>33</v>
      </c>
      <c r="D23" s="8" t="s">
        <v>40</v>
      </c>
      <c r="E23" s="8" t="s">
        <v>45</v>
      </c>
      <c r="F23" s="9" t="s">
        <v>34</v>
      </c>
      <c r="G23" s="66">
        <f>$G$4</f>
        <v>2</v>
      </c>
      <c r="H23" s="67">
        <v>2165</v>
      </c>
      <c r="I23" s="14"/>
      <c r="J23" s="14"/>
      <c r="K23" s="14"/>
      <c r="L23" s="14"/>
      <c r="M23" s="12"/>
      <c r="N23" s="65"/>
    </row>
    <row r="24" spans="1:15" s="5" customFormat="1" ht="243.75" hidden="1">
      <c r="A24" s="58" t="s">
        <v>1</v>
      </c>
      <c r="B24" s="65" t="s">
        <v>0</v>
      </c>
      <c r="C24" s="7"/>
      <c r="D24" s="8"/>
      <c r="E24" s="8"/>
      <c r="F24" s="9"/>
      <c r="G24" s="66"/>
      <c r="H24" s="67"/>
      <c r="I24" s="14"/>
      <c r="J24" s="14"/>
      <c r="K24" s="14"/>
      <c r="L24" s="14"/>
      <c r="M24" s="12"/>
      <c r="N24" s="65" t="s">
        <v>37</v>
      </c>
    </row>
    <row r="25" spans="1:15" s="5" customFormat="1" ht="131.25" hidden="1" customHeight="1">
      <c r="A25" s="64" t="s">
        <v>2</v>
      </c>
      <c r="B25" s="65" t="s">
        <v>9</v>
      </c>
      <c r="C25" s="7"/>
      <c r="D25" s="8"/>
      <c r="E25" s="8"/>
      <c r="F25" s="9"/>
      <c r="G25" s="66"/>
      <c r="H25" s="67"/>
      <c r="I25" s="14"/>
      <c r="J25" s="14"/>
      <c r="K25" s="14"/>
      <c r="L25" s="14"/>
      <c r="M25" s="12"/>
      <c r="N25" s="65" t="s">
        <v>38</v>
      </c>
    </row>
    <row r="26" spans="1:15" s="5" customFormat="1" ht="182.25" hidden="1" customHeight="1">
      <c r="A26" s="64" t="s">
        <v>3</v>
      </c>
      <c r="B26" s="65" t="s">
        <v>5</v>
      </c>
      <c r="C26" s="7"/>
      <c r="D26" s="8"/>
      <c r="E26" s="8"/>
      <c r="F26" s="9"/>
      <c r="G26" s="66"/>
      <c r="H26" s="67"/>
      <c r="I26" s="14"/>
      <c r="J26" s="14"/>
      <c r="K26" s="14"/>
      <c r="L26" s="14"/>
      <c r="M26" s="12"/>
      <c r="N26" s="65" t="s">
        <v>65</v>
      </c>
    </row>
    <row r="27" spans="1:15" s="24" customFormat="1" ht="120.75" hidden="1" customHeight="1">
      <c r="A27" s="18" t="s">
        <v>4</v>
      </c>
      <c r="B27" s="19" t="s">
        <v>8</v>
      </c>
      <c r="C27" s="20"/>
      <c r="D27" s="21"/>
      <c r="E27" s="21"/>
      <c r="F27" s="22"/>
      <c r="G27" s="23"/>
      <c r="H27" s="17"/>
      <c r="I27" s="14"/>
      <c r="J27" s="14"/>
      <c r="K27" s="14"/>
      <c r="L27" s="14"/>
      <c r="M27" s="14"/>
      <c r="N27" s="19" t="s">
        <v>10</v>
      </c>
    </row>
    <row r="28" spans="1:15" s="5" customFormat="1" ht="187.5" hidden="1">
      <c r="A28" s="64" t="s">
        <v>39</v>
      </c>
      <c r="B28" s="65" t="s">
        <v>6</v>
      </c>
      <c r="C28" s="7" t="s">
        <v>33</v>
      </c>
      <c r="D28" s="8" t="s">
        <v>40</v>
      </c>
      <c r="E28" s="8" t="s">
        <v>45</v>
      </c>
      <c r="F28" s="9" t="s">
        <v>34</v>
      </c>
      <c r="G28" s="66">
        <f>$G$4</f>
        <v>2</v>
      </c>
      <c r="H28" s="17">
        <v>7473</v>
      </c>
      <c r="I28" s="14"/>
      <c r="J28" s="14"/>
      <c r="K28" s="14"/>
      <c r="L28" s="14"/>
      <c r="M28" s="12"/>
      <c r="N28" s="65" t="s">
        <v>66</v>
      </c>
    </row>
    <row r="29" spans="1:15" s="5" customFormat="1" ht="18.75" hidden="1">
      <c r="A29" s="64"/>
      <c r="B29" s="65" t="s">
        <v>7</v>
      </c>
      <c r="C29" s="7"/>
      <c r="D29" s="8"/>
      <c r="E29" s="8"/>
      <c r="F29" s="9"/>
      <c r="G29" s="66"/>
      <c r="H29" s="67"/>
      <c r="I29" s="12"/>
      <c r="J29" s="12"/>
      <c r="K29" s="12"/>
      <c r="L29" s="12"/>
      <c r="M29" s="12" t="e">
        <f>SUM(#REF!)</f>
        <v>#REF!</v>
      </c>
      <c r="N29" s="65"/>
    </row>
    <row r="30" spans="1:15" s="5" customFormat="1" ht="32.450000000000003" customHeight="1">
      <c r="A30" s="64" t="s">
        <v>24</v>
      </c>
      <c r="B30" s="98" t="s">
        <v>62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100"/>
      <c r="N30" s="81"/>
    </row>
    <row r="31" spans="1:15" s="5" customFormat="1" ht="136.5" customHeight="1">
      <c r="A31" s="88" t="s">
        <v>63</v>
      </c>
      <c r="B31" s="90" t="s">
        <v>64</v>
      </c>
      <c r="C31" s="77"/>
      <c r="D31" s="25">
        <v>806</v>
      </c>
      <c r="E31" s="26" t="s">
        <v>45</v>
      </c>
      <c r="F31" s="26" t="s">
        <v>34</v>
      </c>
      <c r="G31" s="26" t="s">
        <v>73</v>
      </c>
      <c r="H31" s="34" t="s">
        <v>75</v>
      </c>
      <c r="I31" s="74">
        <v>30000</v>
      </c>
      <c r="J31" s="74">
        <v>30000</v>
      </c>
      <c r="K31" s="29">
        <v>30000</v>
      </c>
      <c r="L31" s="29">
        <v>30000</v>
      </c>
      <c r="M31" s="37">
        <f>SUM(I31:L31)</f>
        <v>120000</v>
      </c>
      <c r="N31" s="90" t="s">
        <v>96</v>
      </c>
    </row>
    <row r="32" spans="1:15" s="5" customFormat="1" ht="197.25" customHeight="1">
      <c r="A32" s="88" t="s">
        <v>98</v>
      </c>
      <c r="B32" s="107" t="s">
        <v>80</v>
      </c>
      <c r="C32" s="79"/>
      <c r="D32" s="25">
        <v>806</v>
      </c>
      <c r="E32" s="26" t="s">
        <v>45</v>
      </c>
      <c r="F32" s="26" t="s">
        <v>34</v>
      </c>
      <c r="G32" s="26" t="s">
        <v>73</v>
      </c>
      <c r="H32" s="34" t="s">
        <v>75</v>
      </c>
      <c r="I32" s="74">
        <v>200000</v>
      </c>
      <c r="J32" s="74">
        <v>200000</v>
      </c>
      <c r="K32" s="27">
        <v>200000</v>
      </c>
      <c r="L32" s="27">
        <v>200000</v>
      </c>
      <c r="M32" s="47">
        <f>SUM(I32:L32)</f>
        <v>800000</v>
      </c>
      <c r="N32" s="91" t="s">
        <v>97</v>
      </c>
    </row>
    <row r="33" spans="1:15" s="5" customFormat="1" ht="43.5" customHeight="1">
      <c r="A33" s="86" t="s">
        <v>100</v>
      </c>
      <c r="B33" s="108" t="s">
        <v>99</v>
      </c>
      <c r="C33" s="89"/>
      <c r="D33" s="25">
        <v>806</v>
      </c>
      <c r="E33" s="26" t="s">
        <v>45</v>
      </c>
      <c r="F33" s="26" t="s">
        <v>34</v>
      </c>
      <c r="G33" s="26" t="s">
        <v>73</v>
      </c>
      <c r="H33" s="34" t="s">
        <v>75</v>
      </c>
      <c r="I33" s="76">
        <v>400000</v>
      </c>
      <c r="J33" s="76">
        <v>400000</v>
      </c>
      <c r="K33" s="76">
        <v>400000</v>
      </c>
      <c r="L33" s="76">
        <v>400000</v>
      </c>
      <c r="M33" s="47">
        <f>SUM(I33:L33)</f>
        <v>1600000</v>
      </c>
      <c r="N33" s="92" t="s">
        <v>97</v>
      </c>
    </row>
    <row r="34" spans="1:15" s="5" customFormat="1" ht="125.25" customHeight="1">
      <c r="A34" s="63"/>
      <c r="B34" s="109"/>
      <c r="C34" s="71"/>
      <c r="D34" s="25">
        <v>806</v>
      </c>
      <c r="E34" s="26" t="s">
        <v>45</v>
      </c>
      <c r="F34" s="26" t="s">
        <v>34</v>
      </c>
      <c r="G34" s="26" t="s">
        <v>73</v>
      </c>
      <c r="H34" s="34" t="s">
        <v>75</v>
      </c>
      <c r="I34" s="73">
        <v>0</v>
      </c>
      <c r="J34" s="73">
        <v>1827000</v>
      </c>
      <c r="K34" s="30">
        <v>1827000</v>
      </c>
      <c r="L34" s="30">
        <v>1827000</v>
      </c>
      <c r="M34" s="47">
        <f>SUM(I34:L34)</f>
        <v>5481000</v>
      </c>
      <c r="N34" s="110"/>
    </row>
    <row r="35" spans="1:15" s="5" customFormat="1" ht="177.75" customHeight="1">
      <c r="A35" s="88" t="s">
        <v>102</v>
      </c>
      <c r="B35" s="107" t="s">
        <v>78</v>
      </c>
      <c r="C35" s="71"/>
      <c r="D35" s="25">
        <v>806</v>
      </c>
      <c r="E35" s="26" t="s">
        <v>45</v>
      </c>
      <c r="F35" s="26" t="s">
        <v>34</v>
      </c>
      <c r="G35" s="26" t="s">
        <v>73</v>
      </c>
      <c r="H35" s="34" t="s">
        <v>75</v>
      </c>
      <c r="I35" s="75">
        <v>60000</v>
      </c>
      <c r="J35" s="75">
        <v>60000</v>
      </c>
      <c r="K35" s="30">
        <v>60000</v>
      </c>
      <c r="L35" s="30">
        <v>60000</v>
      </c>
      <c r="M35" s="47">
        <f>SUM(I35:L35)</f>
        <v>240000</v>
      </c>
      <c r="N35" s="90" t="s">
        <v>101</v>
      </c>
    </row>
    <row r="36" spans="1:15" s="5" customFormat="1" ht="158.25" customHeight="1">
      <c r="A36" s="88" t="s">
        <v>81</v>
      </c>
      <c r="B36" s="107" t="s">
        <v>79</v>
      </c>
      <c r="C36" s="78"/>
      <c r="D36" s="25">
        <v>806</v>
      </c>
      <c r="E36" s="26" t="s">
        <v>45</v>
      </c>
      <c r="F36" s="26" t="s">
        <v>34</v>
      </c>
      <c r="G36" s="26" t="s">
        <v>73</v>
      </c>
      <c r="H36" s="34" t="s">
        <v>75</v>
      </c>
      <c r="I36" s="72">
        <v>60000</v>
      </c>
      <c r="J36" s="72">
        <v>60000</v>
      </c>
      <c r="K36" s="30">
        <v>60000</v>
      </c>
      <c r="L36" s="30">
        <v>60000</v>
      </c>
      <c r="M36" s="47">
        <f>SUM(I36:L36)</f>
        <v>240000</v>
      </c>
      <c r="N36" s="87" t="s">
        <v>103</v>
      </c>
    </row>
    <row r="37" spans="1:15" s="5" customFormat="1" ht="113.25" customHeight="1">
      <c r="A37" s="64"/>
      <c r="B37" s="42" t="s">
        <v>29</v>
      </c>
      <c r="C37" s="43"/>
      <c r="D37" s="44"/>
      <c r="E37" s="44"/>
      <c r="F37" s="45"/>
      <c r="G37" s="44"/>
      <c r="H37" s="44"/>
      <c r="I37" s="54">
        <f>SUM(I31:I36)</f>
        <v>750000</v>
      </c>
      <c r="J37" s="41">
        <f>J36+J35+J34+J33+J32+J31</f>
        <v>2577000</v>
      </c>
      <c r="K37" s="41">
        <f>K36+K35+K34+K33+K32+K31</f>
        <v>2577000</v>
      </c>
      <c r="L37" s="41">
        <f>L36+L35+L34+L33+L32+L31</f>
        <v>2577000</v>
      </c>
      <c r="M37" s="41">
        <f>I37+J37+K37+L37</f>
        <v>8481000</v>
      </c>
      <c r="N37" s="91" t="s">
        <v>104</v>
      </c>
    </row>
    <row r="38" spans="1:15" s="5" customFormat="1" ht="33.75" customHeight="1">
      <c r="A38" s="58"/>
      <c r="B38" s="65" t="s">
        <v>67</v>
      </c>
      <c r="C38" s="65"/>
      <c r="D38" s="65"/>
      <c r="E38" s="65"/>
      <c r="F38" s="58"/>
      <c r="G38" s="8"/>
      <c r="H38" s="8"/>
      <c r="I38" s="54">
        <f>SUM(I18,I37)</f>
        <v>760000</v>
      </c>
      <c r="J38" s="41">
        <f>J37+I18</f>
        <v>2587000</v>
      </c>
      <c r="K38" s="41">
        <f>K37+J18</f>
        <v>2587000</v>
      </c>
      <c r="L38" s="41">
        <f>L37+L18</f>
        <v>2587000</v>
      </c>
      <c r="M38" s="80">
        <f>I38+J38+K38+L38</f>
        <v>8521000</v>
      </c>
      <c r="N38" s="84"/>
      <c r="O38" s="4"/>
    </row>
    <row r="39" spans="1:15" s="5" customFormat="1" ht="18.75">
      <c r="A39" s="58"/>
      <c r="B39" s="65" t="s">
        <v>82</v>
      </c>
      <c r="C39" s="65"/>
      <c r="D39" s="65"/>
      <c r="E39" s="65"/>
      <c r="F39" s="58"/>
      <c r="G39" s="8"/>
      <c r="H39" s="8"/>
      <c r="I39" s="55"/>
      <c r="J39" s="46"/>
      <c r="K39" s="46"/>
      <c r="L39" s="46"/>
      <c r="M39" s="50"/>
      <c r="N39" s="84"/>
    </row>
    <row r="40" spans="1:15" s="5" customFormat="1" ht="21.75" customHeight="1">
      <c r="A40" s="58"/>
      <c r="B40" s="65" t="s">
        <v>83</v>
      </c>
      <c r="C40" s="7"/>
      <c r="D40" s="25"/>
      <c r="E40" s="26"/>
      <c r="F40" s="26"/>
      <c r="G40" s="26"/>
      <c r="H40" s="26"/>
      <c r="I40" s="54">
        <v>0</v>
      </c>
      <c r="J40" s="54">
        <v>1827000</v>
      </c>
      <c r="K40" s="61">
        <v>1827000</v>
      </c>
      <c r="L40" s="61">
        <v>1827000</v>
      </c>
      <c r="M40" s="61">
        <f>SUM(I40:L40)</f>
        <v>5481000</v>
      </c>
      <c r="N40" s="84"/>
      <c r="O40" s="4"/>
    </row>
    <row r="41" spans="1:15" s="5" customFormat="1" ht="35.25" customHeight="1">
      <c r="A41" s="58"/>
      <c r="B41" s="65" t="s">
        <v>84</v>
      </c>
      <c r="C41" s="7"/>
      <c r="D41" s="25"/>
      <c r="E41" s="26"/>
      <c r="F41" s="26"/>
      <c r="G41" s="26"/>
      <c r="H41" s="26"/>
      <c r="I41" s="62">
        <v>760000</v>
      </c>
      <c r="J41" s="62">
        <v>760000</v>
      </c>
      <c r="K41" s="62">
        <v>760000</v>
      </c>
      <c r="L41" s="62">
        <v>760000</v>
      </c>
      <c r="M41" s="62">
        <f>I41+J41+K41+L41</f>
        <v>3040000</v>
      </c>
      <c r="N41" s="84"/>
      <c r="O41" s="59"/>
    </row>
    <row r="42" spans="1:15" s="5" customFormat="1" ht="30.75" customHeight="1">
      <c r="A42" s="58"/>
      <c r="B42" s="65" t="s">
        <v>85</v>
      </c>
      <c r="C42" s="7"/>
      <c r="D42" s="25"/>
      <c r="E42" s="26"/>
      <c r="F42" s="26"/>
      <c r="G42" s="26"/>
      <c r="H42" s="26"/>
      <c r="I42" s="48" t="s">
        <v>68</v>
      </c>
      <c r="J42" s="30" t="s">
        <v>68</v>
      </c>
      <c r="K42" s="30" t="s">
        <v>68</v>
      </c>
      <c r="L42" s="30" t="s">
        <v>68</v>
      </c>
      <c r="M42" s="51" t="s">
        <v>68</v>
      </c>
      <c r="N42" s="84"/>
      <c r="O42" s="59"/>
    </row>
    <row r="43" spans="1:15" s="5" customFormat="1" ht="25.5" customHeight="1">
      <c r="A43" s="58"/>
      <c r="B43" s="65"/>
      <c r="C43" s="65"/>
      <c r="D43" s="32"/>
      <c r="E43" s="28"/>
      <c r="F43" s="28"/>
      <c r="G43" s="28"/>
      <c r="H43" s="60"/>
      <c r="I43" s="56"/>
      <c r="J43" s="12"/>
      <c r="K43" s="12"/>
      <c r="L43" s="12"/>
      <c r="M43" s="51"/>
      <c r="N43" s="84"/>
      <c r="O43" s="4"/>
    </row>
    <row r="44" spans="1:15" ht="18.75">
      <c r="A44" s="58"/>
      <c r="B44" s="65"/>
      <c r="C44" s="65"/>
      <c r="D44" s="65"/>
      <c r="E44" s="65"/>
      <c r="F44" s="65"/>
      <c r="G44" s="65"/>
      <c r="H44" s="65"/>
      <c r="I44" s="48"/>
      <c r="J44" s="30"/>
      <c r="K44" s="30"/>
      <c r="L44" s="30"/>
      <c r="M44" s="30"/>
      <c r="N44" s="84"/>
    </row>
    <row r="46" spans="1:15" s="5" customFormat="1" ht="35.25" customHeight="1">
      <c r="A46" s="103"/>
      <c r="B46" s="103"/>
      <c r="C46" s="103"/>
      <c r="D46" s="103"/>
      <c r="E46" s="103"/>
      <c r="F46" s="103"/>
      <c r="G46" s="103"/>
      <c r="H46" s="103"/>
      <c r="I46" s="93"/>
      <c r="J46" s="93"/>
      <c r="K46" s="93"/>
      <c r="L46" s="93"/>
      <c r="M46" s="93"/>
      <c r="N46" s="93"/>
    </row>
    <row r="48" spans="1:15">
      <c r="I48" s="2"/>
      <c r="J48" s="2"/>
      <c r="K48" s="2"/>
      <c r="L48" s="2"/>
      <c r="M48" s="2"/>
    </row>
    <row r="49" spans="9:15">
      <c r="I49" s="2"/>
      <c r="J49" s="2"/>
      <c r="K49" s="2"/>
      <c r="L49" s="2"/>
      <c r="M49" s="2"/>
      <c r="O49" s="2"/>
    </row>
  </sheetData>
  <mergeCells count="20">
    <mergeCell ref="B30:M30"/>
    <mergeCell ref="B33:B34"/>
    <mergeCell ref="I1:N1"/>
    <mergeCell ref="N5:N6"/>
    <mergeCell ref="I5:M5"/>
    <mergeCell ref="F6:H6"/>
    <mergeCell ref="B5:B6"/>
    <mergeCell ref="C5:C6"/>
    <mergeCell ref="D5:H5"/>
    <mergeCell ref="I46:N46"/>
    <mergeCell ref="I2:N2"/>
    <mergeCell ref="B7:M7"/>
    <mergeCell ref="B8:M8"/>
    <mergeCell ref="B11:M11"/>
    <mergeCell ref="A3:N3"/>
    <mergeCell ref="A5:A6"/>
    <mergeCell ref="A46:H46"/>
    <mergeCell ref="B19:M19"/>
    <mergeCell ref="B22:M22"/>
    <mergeCell ref="N33:N34"/>
  </mergeCells>
  <phoneticPr fontId="0" type="noConversion"/>
  <pageMargins left="0.19685039370078741" right="0" top="0.43307086614173229" bottom="0.55118110236220474" header="0.39370078740157483" footer="0.31496062992125984"/>
  <pageSetup paperSize="9" scale="40" fitToHeight="17" orientation="landscape" r:id="rId1"/>
  <headerFooter alignWithMargins="0"/>
  <rowBreaks count="1" manualBreakCount="1">
    <brk id="4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ПП1</vt:lpstr>
      <vt:lpstr>ПП1!Заголовки_для_печати</vt:lpstr>
      <vt:lpstr>ПП1!Область_печати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2021-11-11T06:20:25Z</cp:lastPrinted>
  <dcterms:created xsi:type="dcterms:W3CDTF">2013-07-29T03:10:57Z</dcterms:created>
  <dcterms:modified xsi:type="dcterms:W3CDTF">2021-11-12T08:55:20Z</dcterms:modified>
</cp:coreProperties>
</file>