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checkCompatibility="1"/>
  <bookViews>
    <workbookView xWindow="165" yWindow="60" windowWidth="14325" windowHeight="10935" tabRatio="956"/>
  </bookViews>
  <sheets>
    <sheet name="Дох " sheetId="44" r:id="rId1"/>
    <sheet name="СоцЭк" sheetId="28" state="hidden" r:id="rId2"/>
    <sheet name="ЗП" sheetId="29" state="hidden" r:id="rId3"/>
    <sheet name="Рем" sheetId="30" state="hidden" r:id="rId4"/>
  </sheets>
  <externalReferences>
    <externalReference r:id="rId5"/>
  </externalReferences>
  <definedNames>
    <definedName name="_xlnm._FilterDatabase" localSheetId="0" hidden="1">'Дох '!$A$7:$M$144</definedName>
    <definedName name="вцп13">#REF!</definedName>
    <definedName name="вцпПлПер">#REF!</definedName>
    <definedName name="год">#REF!</definedName>
    <definedName name="_xlnm.Print_Titles" localSheetId="0">'Дох '!$8:$8</definedName>
    <definedName name="_xlnm.Print_Titles" localSheetId="2">ЗП!$5:$5</definedName>
    <definedName name="_xlnm.Print_Titles" localSheetId="3">Рем!$5:$5</definedName>
    <definedName name="кбк">#REF!</definedName>
    <definedName name="квр13">#REF!</definedName>
    <definedName name="кврПлПер">#REF!</definedName>
    <definedName name="кл">[1]Рос!$G$3:$G$1536</definedName>
    <definedName name="Н1адох">#REF!</definedName>
    <definedName name="Н1аист">#REF!</definedName>
    <definedName name="Н1Бл">#REF!</definedName>
    <definedName name="Н1вед">#REF!</definedName>
    <definedName name="Н1вед1">#REF!</definedName>
    <definedName name="Н1вус">#REF!</definedName>
    <definedName name="Н1вцп">#REF!</definedName>
    <definedName name="Н1деф">#REF!</definedName>
    <definedName name="Н1Дор">#REF!</definedName>
    <definedName name="Н1дох">#REF!</definedName>
    <definedName name="Н1займ">#REF!</definedName>
    <definedName name="Н1инв">#REF!</definedName>
    <definedName name="Н1ком">#REF!</definedName>
    <definedName name="Н1Мдор">#REF!</definedName>
    <definedName name="Н1метвус">#REF!</definedName>
    <definedName name="Н1мол">#REF!</definedName>
    <definedName name="Н1нал">#REF!</definedName>
    <definedName name="Н1пож">#REF!</definedName>
    <definedName name="Н1пол">#REF!</definedName>
    <definedName name="Н1Пот">[1]спр!$B$34</definedName>
    <definedName name="Н1Публ">#REF!</definedName>
    <definedName name="Н1рцп">#REF!</definedName>
    <definedName name="Н1сбал">#REF!</definedName>
    <definedName name="Н1фун">#REF!</definedName>
    <definedName name="Н1ффп">#REF!</definedName>
    <definedName name="Н1эф">#REF!</definedName>
    <definedName name="Н2адох">#REF!</definedName>
    <definedName name="Н2аист">#REF!</definedName>
    <definedName name="Н2Бл">#REF!</definedName>
    <definedName name="Н2вед">#REF!</definedName>
    <definedName name="Н2вед1">#REF!</definedName>
    <definedName name="Н2вус">#REF!</definedName>
    <definedName name="Н2вцп">#REF!</definedName>
    <definedName name="Н2деф">#REF!</definedName>
    <definedName name="Н2Дор">#REF!</definedName>
    <definedName name="Н2дох">#REF!</definedName>
    <definedName name="Н2займ">#REF!</definedName>
    <definedName name="Н2инв">#REF!</definedName>
    <definedName name="Н2ком">#REF!</definedName>
    <definedName name="Н2Мдор">#REF!</definedName>
    <definedName name="Н2метвус">#REF!</definedName>
    <definedName name="Н2мол">#REF!</definedName>
    <definedName name="Н2нал">#REF!</definedName>
    <definedName name="Н2пож">#REF!</definedName>
    <definedName name="Н2пол">#REF!</definedName>
    <definedName name="Н2Публ">#REF!</definedName>
    <definedName name="Н2рцп">#REF!</definedName>
    <definedName name="Н2сбал">#REF!</definedName>
    <definedName name="Н2фун">#REF!</definedName>
    <definedName name="Н2ффп">#REF!</definedName>
    <definedName name="Н2эф">#REF!</definedName>
    <definedName name="Надох">#REF!</definedName>
    <definedName name="Нпот">[1]спр!$C$34</definedName>
    <definedName name="_xlnm.Print_Area" localSheetId="2">ЗП!$A:$E</definedName>
    <definedName name="_xlnm.Print_Area" localSheetId="3">Рем!$A:$C</definedName>
    <definedName name="_xlnm.Print_Area" localSheetId="1">СоцЭк!$A:$B</definedName>
    <definedName name="ПлПер">#REF!</definedName>
    <definedName name="Р1дата">#REF!</definedName>
    <definedName name="Р1номер">#REF!</definedName>
    <definedName name="Р2дата">#REF!</definedName>
    <definedName name="Р2номер">#REF!</definedName>
    <definedName name="Рдата">[1]спр!$B$4</definedName>
    <definedName name="РзПз">#REF!</definedName>
    <definedName name="РзПзПлПер">#REF!</definedName>
    <definedName name="Рномер">[1]спр!$B$5</definedName>
    <definedName name="спрВЦП">#REF!</definedName>
    <definedName name="сум">[1]Рос!$F$3:$F$1536</definedName>
    <definedName name="СумВед">#REF!</definedName>
    <definedName name="СумВед14">#REF!</definedName>
    <definedName name="СумВед15">#REF!</definedName>
    <definedName name="сумма13">#REF!</definedName>
  </definedNames>
  <calcPr calcId="125725"/>
</workbook>
</file>

<file path=xl/calcChain.xml><?xml version="1.0" encoding="utf-8"?>
<calcChain xmlns="http://schemas.openxmlformats.org/spreadsheetml/2006/main">
  <c r="L234" i="44"/>
  <c r="K234"/>
  <c r="J234"/>
  <c r="J263"/>
  <c r="K263"/>
  <c r="L263"/>
  <c r="J92"/>
  <c r="K92"/>
  <c r="I120"/>
  <c r="I36" l="1"/>
  <c r="I27"/>
  <c r="I34"/>
  <c r="I31"/>
  <c r="I28"/>
  <c r="J198"/>
  <c r="K198"/>
  <c r="L198"/>
  <c r="I198"/>
  <c r="I268" l="1"/>
  <c r="J258"/>
  <c r="K258"/>
  <c r="L258"/>
  <c r="I258"/>
  <c r="J224"/>
  <c r="K224"/>
  <c r="L224"/>
  <c r="I224"/>
  <c r="I197"/>
  <c r="J159"/>
  <c r="K159"/>
  <c r="L159"/>
  <c r="I159"/>
  <c r="J148"/>
  <c r="J147" s="1"/>
  <c r="K148"/>
  <c r="K147" s="1"/>
  <c r="L148"/>
  <c r="L147" s="1"/>
  <c r="I148"/>
  <c r="I147" s="1"/>
  <c r="I145"/>
  <c r="J14" l="1"/>
  <c r="K14"/>
  <c r="L14"/>
  <c r="I14"/>
  <c r="J125"/>
  <c r="K125"/>
  <c r="L125"/>
  <c r="I125"/>
  <c r="J113"/>
  <c r="K113"/>
  <c r="L113"/>
  <c r="I113"/>
  <c r="J153" l="1"/>
  <c r="K153"/>
  <c r="I153"/>
  <c r="J151"/>
  <c r="K151"/>
  <c r="I151"/>
  <c r="J157"/>
  <c r="K157"/>
  <c r="L157"/>
  <c r="I157"/>
  <c r="K145" l="1"/>
  <c r="L145"/>
  <c r="J145"/>
  <c r="J197"/>
  <c r="K197"/>
  <c r="L197"/>
  <c r="J268" l="1"/>
  <c r="K268"/>
  <c r="L268"/>
  <c r="I263"/>
  <c r="J256"/>
  <c r="K256"/>
  <c r="L256"/>
  <c r="I256"/>
  <c r="J240"/>
  <c r="J239" s="1"/>
  <c r="K240"/>
  <c r="K239" s="1"/>
  <c r="L240"/>
  <c r="L239" s="1"/>
  <c r="I240"/>
  <c r="I239" s="1"/>
  <c r="J235"/>
  <c r="K235"/>
  <c r="L235"/>
  <c r="I235"/>
  <c r="J230"/>
  <c r="K230"/>
  <c r="L230"/>
  <c r="I230"/>
  <c r="I165"/>
  <c r="I163"/>
  <c r="J161"/>
  <c r="K161"/>
  <c r="L161"/>
  <c r="I161"/>
  <c r="K255" l="1"/>
  <c r="J255"/>
  <c r="L255"/>
  <c r="J155"/>
  <c r="K155"/>
  <c r="L155"/>
  <c r="I155"/>
  <c r="J134" l="1"/>
  <c r="K134"/>
  <c r="L134"/>
  <c r="I134"/>
  <c r="J131"/>
  <c r="K131"/>
  <c r="L131"/>
  <c r="I131"/>
  <c r="J127"/>
  <c r="K127"/>
  <c r="L127"/>
  <c r="I127"/>
  <c r="J122"/>
  <c r="J121" s="1"/>
  <c r="K122"/>
  <c r="K121" s="1"/>
  <c r="L122"/>
  <c r="L121" s="1"/>
  <c r="I122"/>
  <c r="I121" s="1"/>
  <c r="J119"/>
  <c r="K119"/>
  <c r="L119"/>
  <c r="I119"/>
  <c r="J117"/>
  <c r="K117"/>
  <c r="L117"/>
  <c r="I117"/>
  <c r="J115"/>
  <c r="K115"/>
  <c r="L115"/>
  <c r="I115"/>
  <c r="I109"/>
  <c r="J109"/>
  <c r="K109"/>
  <c r="L109"/>
  <c r="J105"/>
  <c r="K105"/>
  <c r="L105"/>
  <c r="I105"/>
  <c r="J101"/>
  <c r="K101"/>
  <c r="L101"/>
  <c r="I101"/>
  <c r="K74" l="1"/>
  <c r="K71" s="1"/>
  <c r="J74"/>
  <c r="J71" s="1"/>
  <c r="L74"/>
  <c r="L71" s="1"/>
  <c r="I74"/>
  <c r="I71" s="1"/>
  <c r="I59"/>
  <c r="L163" l="1"/>
  <c r="L165"/>
  <c r="J237"/>
  <c r="K237"/>
  <c r="L237"/>
  <c r="L249"/>
  <c r="L248" s="1"/>
  <c r="L267"/>
  <c r="L254"/>
  <c r="L252" s="1"/>
  <c r="L251" s="1"/>
  <c r="L233"/>
  <c r="L245"/>
  <c r="L244" s="1"/>
  <c r="L243" s="1"/>
  <c r="L232" l="1"/>
  <c r="L222"/>
  <c r="J226"/>
  <c r="K226"/>
  <c r="L226"/>
  <c r="K228"/>
  <c r="L228"/>
  <c r="J228"/>
  <c r="L168"/>
  <c r="L167" s="1"/>
  <c r="L150" s="1"/>
  <c r="L196" l="1"/>
  <c r="J111"/>
  <c r="K111"/>
  <c r="L111"/>
  <c r="I111"/>
  <c r="J129"/>
  <c r="J124" s="1"/>
  <c r="K129"/>
  <c r="K124" s="1"/>
  <c r="L129"/>
  <c r="L124" s="1"/>
  <c r="I129"/>
  <c r="I124" s="1"/>
  <c r="J107" l="1"/>
  <c r="K107"/>
  <c r="L107"/>
  <c r="I107"/>
  <c r="J103"/>
  <c r="K103"/>
  <c r="L103"/>
  <c r="I103"/>
  <c r="I100" s="1"/>
  <c r="I99" s="1"/>
  <c r="J88"/>
  <c r="K88"/>
  <c r="L88"/>
  <c r="J100" l="1"/>
  <c r="J99" s="1"/>
  <c r="K100"/>
  <c r="K99" s="1"/>
  <c r="L100"/>
  <c r="L99" s="1"/>
  <c r="K267"/>
  <c r="J267"/>
  <c r="K249"/>
  <c r="K248" s="1"/>
  <c r="J249"/>
  <c r="J248" s="1"/>
  <c r="I249"/>
  <c r="I248" s="1"/>
  <c r="K245"/>
  <c r="K244" s="1"/>
  <c r="K243" s="1"/>
  <c r="J245"/>
  <c r="J244" s="1"/>
  <c r="J243" s="1"/>
  <c r="I245"/>
  <c r="I244" s="1"/>
  <c r="I243" s="1"/>
  <c r="I237"/>
  <c r="K233"/>
  <c r="K232" s="1"/>
  <c r="J233"/>
  <c r="J232" s="1"/>
  <c r="I233"/>
  <c r="I228"/>
  <c r="I226"/>
  <c r="K222"/>
  <c r="K196" s="1"/>
  <c r="J222"/>
  <c r="J196" s="1"/>
  <c r="I222"/>
  <c r="K168"/>
  <c r="K167" s="1"/>
  <c r="J168"/>
  <c r="J167" s="1"/>
  <c r="K165"/>
  <c r="J165"/>
  <c r="K163"/>
  <c r="J163"/>
  <c r="K143"/>
  <c r="K142" s="1"/>
  <c r="K141" s="1"/>
  <c r="J143"/>
  <c r="J142" s="1"/>
  <c r="J141" s="1"/>
  <c r="I143"/>
  <c r="I142" s="1"/>
  <c r="I141" s="1"/>
  <c r="I196" l="1"/>
  <c r="K150"/>
  <c r="K140" s="1"/>
  <c r="J150"/>
  <c r="J140" s="1"/>
  <c r="I232"/>
  <c r="I267"/>
  <c r="J254"/>
  <c r="J252" s="1"/>
  <c r="J251" s="1"/>
  <c r="K254"/>
  <c r="K252" s="1"/>
  <c r="K251" s="1"/>
  <c r="I168"/>
  <c r="I167" s="1"/>
  <c r="I150" s="1"/>
  <c r="J139" l="1"/>
  <c r="K139"/>
  <c r="I140"/>
  <c r="I139" s="1"/>
  <c r="I255"/>
  <c r="I254" s="1"/>
  <c r="I252" s="1"/>
  <c r="I251" s="1"/>
  <c r="J31"/>
  <c r="K31"/>
  <c r="L31"/>
  <c r="J28"/>
  <c r="J27" s="1"/>
  <c r="K28"/>
  <c r="L28"/>
  <c r="L27" l="1"/>
  <c r="K27"/>
  <c r="L143"/>
  <c r="L142" s="1"/>
  <c r="L141" s="1"/>
  <c r="L140" s="1"/>
  <c r="L139" s="1"/>
  <c r="J80" l="1"/>
  <c r="K80"/>
  <c r="L80"/>
  <c r="I80"/>
  <c r="I88" l="1"/>
  <c r="K95" l="1"/>
  <c r="K94" s="1"/>
  <c r="L95"/>
  <c r="L94" s="1"/>
  <c r="K91"/>
  <c r="L92"/>
  <c r="L91" s="1"/>
  <c r="K86"/>
  <c r="K85" s="1"/>
  <c r="K84" s="1"/>
  <c r="L86"/>
  <c r="L85" s="1"/>
  <c r="L84" s="1"/>
  <c r="K79"/>
  <c r="K78" s="1"/>
  <c r="L79"/>
  <c r="L78" s="1"/>
  <c r="K70"/>
  <c r="L70"/>
  <c r="K68"/>
  <c r="K67" s="1"/>
  <c r="L68"/>
  <c r="L67" s="1"/>
  <c r="K65"/>
  <c r="K64" s="1"/>
  <c r="L65"/>
  <c r="L64" s="1"/>
  <c r="K61"/>
  <c r="L61"/>
  <c r="K59"/>
  <c r="L59"/>
  <c r="K52"/>
  <c r="K51" s="1"/>
  <c r="L52"/>
  <c r="L51" s="1"/>
  <c r="K49"/>
  <c r="L49"/>
  <c r="K47"/>
  <c r="L47"/>
  <c r="K44"/>
  <c r="L44"/>
  <c r="K41"/>
  <c r="L41"/>
  <c r="K39"/>
  <c r="L39"/>
  <c r="K36"/>
  <c r="L36"/>
  <c r="K21"/>
  <c r="K20" s="1"/>
  <c r="L21"/>
  <c r="L20" s="1"/>
  <c r="K12"/>
  <c r="K11" s="1"/>
  <c r="L12"/>
  <c r="L11" s="1"/>
  <c r="J95"/>
  <c r="I95"/>
  <c r="J57"/>
  <c r="K57"/>
  <c r="L57"/>
  <c r="K26" l="1"/>
  <c r="L26"/>
  <c r="K56"/>
  <c r="K55" s="1"/>
  <c r="K77"/>
  <c r="K10"/>
  <c r="K46"/>
  <c r="K43" s="1"/>
  <c r="L56"/>
  <c r="L55" s="1"/>
  <c r="L77"/>
  <c r="L90"/>
  <c r="K90"/>
  <c r="L46"/>
  <c r="L43" s="1"/>
  <c r="L10"/>
  <c r="J136" l="1"/>
  <c r="K136"/>
  <c r="L136"/>
  <c r="L97"/>
  <c r="I136"/>
  <c r="K97"/>
  <c r="J97"/>
  <c r="I97"/>
  <c r="J94"/>
  <c r="I94"/>
  <c r="J91"/>
  <c r="I92"/>
  <c r="I91" s="1"/>
  <c r="J86"/>
  <c r="J85" s="1"/>
  <c r="J84" s="1"/>
  <c r="I86"/>
  <c r="I85" s="1"/>
  <c r="I84" s="1"/>
  <c r="J79"/>
  <c r="J78" s="1"/>
  <c r="J70"/>
  <c r="I70"/>
  <c r="J68"/>
  <c r="J67" s="1"/>
  <c r="I68"/>
  <c r="I67" s="1"/>
  <c r="J65"/>
  <c r="J64" s="1"/>
  <c r="I65"/>
  <c r="I64" s="1"/>
  <c r="I61"/>
  <c r="J61"/>
  <c r="J59"/>
  <c r="I57"/>
  <c r="J52"/>
  <c r="J51" s="1"/>
  <c r="I52"/>
  <c r="I51" s="1"/>
  <c r="J49"/>
  <c r="I49"/>
  <c r="J47"/>
  <c r="I47"/>
  <c r="J44"/>
  <c r="I44"/>
  <c r="J41"/>
  <c r="I41"/>
  <c r="J39"/>
  <c r="I39"/>
  <c r="J36"/>
  <c r="J21"/>
  <c r="J20" s="1"/>
  <c r="I21"/>
  <c r="I20" s="1"/>
  <c r="J12"/>
  <c r="J11" s="1"/>
  <c r="I12"/>
  <c r="I11" s="1"/>
  <c r="I26" l="1"/>
  <c r="J26"/>
  <c r="K9"/>
  <c r="I77"/>
  <c r="J56"/>
  <c r="J55" s="1"/>
  <c r="I46"/>
  <c r="I43" s="1"/>
  <c r="I9" s="1"/>
  <c r="I90"/>
  <c r="J77"/>
  <c r="I56"/>
  <c r="I55" s="1"/>
  <c r="J90"/>
  <c r="I79"/>
  <c r="I78" s="1"/>
  <c r="J46"/>
  <c r="J43" s="1"/>
  <c r="J10"/>
  <c r="I10"/>
  <c r="K271" l="1"/>
  <c r="J9"/>
  <c r="I271"/>
  <c r="J271" l="1"/>
  <c r="L9"/>
  <c r="L271" l="1"/>
  <c r="A2" i="30"/>
  <c r="A1"/>
  <c r="A1" i="29"/>
  <c r="A2"/>
  <c r="A2" i="28"/>
  <c r="A1"/>
  <c r="A3" i="30"/>
  <c r="A3" i="28"/>
  <c r="B13"/>
  <c r="D7" i="29"/>
  <c r="D16"/>
  <c r="D8"/>
  <c r="D21"/>
  <c r="C20"/>
  <c r="D9"/>
  <c r="C8" i="30"/>
  <c r="C14" i="29"/>
  <c r="D20"/>
  <c r="C21"/>
  <c r="C12"/>
  <c r="C7" i="30"/>
  <c r="C22" i="29"/>
  <c r="C9" i="30"/>
  <c r="G6" i="29"/>
  <c r="C10"/>
  <c r="C11"/>
  <c r="D22"/>
  <c r="C7"/>
  <c r="C6" s="1"/>
  <c r="G7" s="1"/>
  <c r="D19"/>
  <c r="D23"/>
  <c r="D17"/>
  <c r="C13"/>
  <c r="H6"/>
  <c r="C15"/>
  <c r="E6" i="30"/>
  <c r="C18" i="29"/>
  <c r="C9"/>
  <c r="D15"/>
  <c r="D13"/>
  <c r="C8"/>
  <c r="D11"/>
  <c r="D10"/>
  <c r="D18"/>
  <c r="C24"/>
  <c r="D24"/>
  <c r="D12"/>
  <c r="D6" i="28"/>
  <c r="C17" i="29"/>
  <c r="D14"/>
  <c r="C10" i="30"/>
  <c r="C19" i="29"/>
  <c r="E19" s="1"/>
  <c r="C23"/>
  <c r="C16"/>
  <c r="E8" l="1"/>
  <c r="E9"/>
  <c r="E17"/>
  <c r="E18"/>
  <c r="C6" i="30"/>
  <c r="E7" s="1"/>
  <c r="D6" i="29"/>
  <c r="H7" s="1"/>
  <c r="E23"/>
  <c r="E24"/>
  <c r="E13"/>
  <c r="D8" i="28"/>
  <c r="E22" i="29"/>
  <c r="E20"/>
  <c r="E16"/>
  <c r="E15"/>
  <c r="E11"/>
  <c r="E14"/>
  <c r="E21"/>
  <c r="E10"/>
  <c r="E12"/>
  <c r="E7"/>
  <c r="E6" s="1"/>
</calcChain>
</file>

<file path=xl/sharedStrings.xml><?xml version="1.0" encoding="utf-8"?>
<sst xmlns="http://schemas.openxmlformats.org/spreadsheetml/2006/main" count="2127" uniqueCount="537">
  <si>
    <t>430</t>
  </si>
  <si>
    <t>Капитальный ремонт Гремучинского МОУ СОШ № 19</t>
  </si>
  <si>
    <t>806</t>
  </si>
  <si>
    <t>9902</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</si>
  <si>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</si>
  <si>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</si>
  <si>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Единый сельскохозяйственный налог</t>
  </si>
  <si>
    <t>ГОСУДАРСТВЕННАЯ ПОШЛИНА</t>
  </si>
  <si>
    <t>Наименование</t>
  </si>
  <si>
    <t>8</t>
  </si>
  <si>
    <t>50</t>
  </si>
  <si>
    <t>ВСЕГО  ДОХОДОВ</t>
  </si>
  <si>
    <t>11</t>
  </si>
  <si>
    <t>120</t>
  </si>
  <si>
    <t>05000</t>
  </si>
  <si>
    <t>Капитальный ремонт детского сада  п.Шиверский</t>
  </si>
  <si>
    <t>Капитальный ремонт детского сада в п.Артюгино</t>
  </si>
  <si>
    <t>Трансферты бюджету Артюгинского сельсовета на капитальный ремонт моста через реку Иркинеево</t>
  </si>
  <si>
    <t>ВСЕГО:</t>
  </si>
  <si>
    <t>5225101</t>
  </si>
  <si>
    <t>Распределение межбюджетных трансфертов бюджетам поселений на дополнительное повышение размеров оплаты труда с 1 января 2009 года</t>
  </si>
  <si>
    <t>08</t>
  </si>
  <si>
    <t>03000</t>
  </si>
  <si>
    <t>НАЛОГОВЫЕ И НЕНАЛОГОВЫЕ ДОХОДЫ</t>
  </si>
  <si>
    <t>НАЛОГИ НА ПРИБЫЛЬ, ДОХОДЫ</t>
  </si>
  <si>
    <t>Капитальный ремонт котельной №7 с. Богучаны</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</si>
  <si>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</si>
  <si>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</si>
  <si>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</si>
  <si>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</si>
  <si>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</si>
  <si>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</si>
  <si>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</si>
  <si>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</si>
  <si>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</si>
  <si>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</si>
  <si>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</si>
  <si>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</si>
  <si>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</si>
  <si>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</si>
  <si>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</si>
  <si>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</si>
  <si>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</si>
  <si>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</si>
  <si>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</si>
  <si>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</si>
  <si>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 xml:space="preserve">Администрация Артюгинского  сельсовета </t>
  </si>
  <si>
    <t xml:space="preserve">Администрация Белякинского сельского совета </t>
  </si>
  <si>
    <t>Администрация Богучанского сельсовета</t>
  </si>
  <si>
    <t>Администрация Говорковского сельсовета</t>
  </si>
  <si>
    <t xml:space="preserve">Администрация Красногорьевского сельсовета </t>
  </si>
  <si>
    <t xml:space="preserve">Администрация Манзенского  сельсовета </t>
  </si>
  <si>
    <t>Код</t>
  </si>
  <si>
    <t>Группы</t>
  </si>
  <si>
    <t>Подгруппы</t>
  </si>
  <si>
    <t>Статьи и   подстатьи</t>
  </si>
  <si>
    <t>Элемента</t>
  </si>
  <si>
    <t>863</t>
  </si>
  <si>
    <t>Межбюджетные трансферты на дополнительное повышение размеров оплаты труда выборных должностных лиц местного самоуправления, осуществляющих свои полномочия на постоянной основе и муниципальных служащих с 1 января 2009 года</t>
  </si>
  <si>
    <t>Иные межбюджетные трансферты</t>
  </si>
  <si>
    <t>(в рублях)</t>
  </si>
  <si>
    <t>План на год</t>
  </si>
  <si>
    <t>ВСЕГО</t>
  </si>
  <si>
    <t>13</t>
  </si>
  <si>
    <t>130</t>
  </si>
  <si>
    <t>14</t>
  </si>
  <si>
    <t>410</t>
  </si>
  <si>
    <t>048</t>
  </si>
  <si>
    <t>Сумма</t>
  </si>
  <si>
    <t>Прочие неналоговые доходы бюджетов муниципальных районов</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</si>
  <si>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</si>
  <si>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</si>
  <si>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</si>
  <si>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</si>
  <si>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</si>
  <si>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</si>
  <si>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ДОХОДЫ ОТ ИСПОЛЬЗОВАНИЯ ИМУЩЕСТВА, НАХОДЯЩЕГОСЯ В ГОСУДАРСТВЕННОЙ И МУНИЦИПАЛЬНОЙ СОБСТВЕННОСТИ</t>
  </si>
  <si>
    <t>Межбюджетные трансферты на дополнительное повышение размеров оплаты труда работников бюджетной сферы с 1 января 9009 года</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</si>
  <si>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</si>
  <si>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</si>
  <si>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</si>
  <si>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16</t>
  </si>
  <si>
    <t>140</t>
  </si>
  <si>
    <t>1</t>
  </si>
  <si>
    <t>00</t>
  </si>
  <si>
    <t>00000</t>
  </si>
  <si>
    <t>0000</t>
  </si>
  <si>
    <t>182</t>
  </si>
  <si>
    <t>01</t>
  </si>
  <si>
    <t>01000</t>
  </si>
  <si>
    <t>110</t>
  </si>
  <si>
    <t>Субсидии бюджетам субъектов Российской Федерации и муниципальных образований (межбюджетные субсидии)</t>
  </si>
  <si>
    <t>Администрация Невонского сельсовета</t>
  </si>
  <si>
    <t>Администрация Нижнетерянского сельсовета</t>
  </si>
  <si>
    <t xml:space="preserve">Администрация Новохайского сельсовета </t>
  </si>
  <si>
    <t xml:space="preserve">Администрация Осиновомысского  сельсовета </t>
  </si>
  <si>
    <t xml:space="preserve">Администрация Пинчугского сельсовета </t>
  </si>
  <si>
    <t>Администрация поселка Октябрьский</t>
  </si>
  <si>
    <t xml:space="preserve">Администрация Таежнинского сельсовета </t>
  </si>
  <si>
    <t xml:space="preserve">Администрация Такучетского  сельсовета </t>
  </si>
  <si>
    <t>Администрация Хребтовского сельсовета</t>
  </si>
  <si>
    <t>Администрация Чуноярского сельсовета</t>
  </si>
  <si>
    <t xml:space="preserve">Администрация Шиверского сельсовета </t>
  </si>
  <si>
    <t>рублей</t>
  </si>
  <si>
    <t>Безвозмездные поступления от других бюджетов бюджетной системы Российской Федерации</t>
  </si>
  <si>
    <t>000</t>
  </si>
  <si>
    <t>Итого</t>
  </si>
  <si>
    <t>2</t>
  </si>
  <si>
    <t>Капитальный ремонт Говорковской СОШ № 17</t>
  </si>
  <si>
    <t>Капитальный ремонт Пинчугской СОШ № 8</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</si>
  <si>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</si>
  <si>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10</t>
  </si>
  <si>
    <t>05020</t>
  </si>
  <si>
    <t>05025</t>
  </si>
  <si>
    <t>05030</t>
  </si>
  <si>
    <t>05035</t>
  </si>
  <si>
    <t>07010</t>
  </si>
  <si>
    <t>07015</t>
  </si>
  <si>
    <t>12</t>
  </si>
  <si>
    <t>03010</t>
  </si>
  <si>
    <t>07000</t>
  </si>
  <si>
    <t>875</t>
  </si>
  <si>
    <t>890</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</si>
  <si>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</si>
  <si>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</si>
  <si>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06010</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</si>
  <si>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</si>
  <si>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</si>
  <si>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</si>
  <si>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</si>
  <si>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</si>
  <si>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</si>
  <si>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</si>
  <si>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</si>
  <si>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</si>
  <si>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</si>
  <si>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03</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</si>
  <si>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</si>
  <si>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</si>
  <si>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</si>
  <si>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05013</t>
  </si>
  <si>
    <t>Прочие доходы от оказания платных услуг (работ) получателями средств  бюджетов муниципальных районов</t>
  </si>
  <si>
    <t>01995</t>
  </si>
  <si>
    <t>02053</t>
  </si>
  <si>
    <t>06013</t>
  </si>
  <si>
    <t>9992</t>
  </si>
  <si>
    <t>02050</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</si>
  <si>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</si>
  <si>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</si>
  <si>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</si>
  <si>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Денежные взыскания, налагаемые в возмещение ущерба, причиненного в результате незаконного или нецелевого использования бюджетных средств</t>
  </si>
  <si>
    <t>3</t>
  </si>
  <si>
    <t>4</t>
  </si>
  <si>
    <t>5</t>
  </si>
  <si>
    <t>6</t>
  </si>
  <si>
    <t>01040</t>
  </si>
  <si>
    <t>17</t>
  </si>
  <si>
    <t>05050</t>
  </si>
  <si>
    <t>180</t>
  </si>
  <si>
    <t>18</t>
  </si>
  <si>
    <t>19</t>
  </si>
  <si>
    <t>7</t>
  </si>
  <si>
    <t>9</t>
  </si>
  <si>
    <t>9904</t>
  </si>
  <si>
    <t>02065</t>
  </si>
  <si>
    <t>07150</t>
  </si>
  <si>
    <t>Налог, взимаемый в связи с применением патентной системы налогообложения, зачисляемый в бюджеты муниципальных районов</t>
  </si>
  <si>
    <t>04020</t>
  </si>
  <si>
    <t>100</t>
  </si>
  <si>
    <t>Акцизы по подакцизным товарам (продукции), производимым на территории РФ</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</si>
  <si>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</si>
  <si>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</si>
  <si>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</si>
  <si>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</si>
  <si>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поступающие в порядке возмещения расходов, понесенных в связи с эксплуатацией имущества муниципальных районов</t>
  </si>
  <si>
    <t>Дотации бюджетам субъектов Российской Федерации и муниципальных образований</t>
  </si>
  <si>
    <t>Дотации на выравнивание бюджетной обеспеченности</t>
  </si>
  <si>
    <t>02040</t>
  </si>
  <si>
    <t>06033</t>
  </si>
  <si>
    <t>06043</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</si>
  <si>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</si>
  <si>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</si>
  <si>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</si>
  <si>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</si>
  <si>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</si>
  <si>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Прочие доходы от оказания платных услуг (работ)</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</si>
  <si>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</si>
  <si>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Группа подвида</t>
  </si>
  <si>
    <t>Аналитическая группа подвида</t>
  </si>
  <si>
    <t>Администратор</t>
  </si>
  <si>
    <t>Наименование групп, подгрупп, статей, подстатей, элементов, групп подвидов, аналитических групп подвидов доходов</t>
  </si>
  <si>
    <t>880</t>
  </si>
  <si>
    <t>06025</t>
  </si>
  <si>
    <t>15001</t>
  </si>
  <si>
    <t>20000</t>
  </si>
  <si>
    <t>30000</t>
  </si>
  <si>
    <t>НАЛОГ НА ПРИБЫЛЬ ОРГАНИЗАЦИЙ</t>
  </si>
  <si>
    <t xml:space="preserve">Налог на прибыль организаций (за исключением консолидированных групп налогоплательщиков), зачисляемый в бюджеты субъектов Российской Федерации </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</si>
  <si>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</si>
  <si>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</si>
  <si>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</si>
  <si>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</si>
  <si>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</si>
  <si>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04000</t>
  </si>
  <si>
    <t>Земельный налог с организаций</t>
  </si>
  <si>
    <t>06030</t>
  </si>
  <si>
    <t>Земельный налог с организаций, обладающих земельным участком, расположенным в границах межселенных территорий</t>
  </si>
  <si>
    <t>Земельный налог с физических лиц</t>
  </si>
  <si>
    <t>06040</t>
  </si>
  <si>
    <t xml:space="preserve">Земельный налог с физических лиц, обладающих земельным участком, расположенным в границах межселенных территорий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</si>
  <si>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</si>
  <si>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</si>
  <si>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</si>
  <si>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</si>
  <si>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</si>
  <si>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</si>
  <si>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</si>
  <si>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негативное воздействие на окружающую среду</t>
  </si>
  <si>
    <t>ДОХОДЫ ОТ ОКАЗАНИЯ ПЛАТНЫХ УСЛУГ (РАБОТ) И КОМПЕНСАЦИИ ЗАТРАТ ГОСУДАРСТВА</t>
  </si>
  <si>
    <t>Доходы от оказаниы платных услуг (работ)</t>
  </si>
  <si>
    <t>01990</t>
  </si>
  <si>
    <t>Прочие доходы от оказания платных услуг (работ) получателями средств бюджетов муниципальных районов</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</si>
  <si>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</si>
  <si>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Доходы от компенсации затрат государства</t>
  </si>
  <si>
    <t>Доходы, поступающие в порядке возмещения расходов, понесенных в связи с эксплуатацией имущества</t>
  </si>
  <si>
    <t>02060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</si>
  <si>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</si>
  <si>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</si>
  <si>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</si>
  <si>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</si>
  <si>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</si>
  <si>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</si>
  <si>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06020</t>
  </si>
  <si>
    <t>Доходы от продажи земельных участков, находящихся в собственности муниципальных районов (за исключением земельных участков бюджетных и автономных учреждений)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</si>
  <si>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</si>
  <si>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802</t>
  </si>
  <si>
    <t>Прочие субсидии</t>
  </si>
  <si>
    <t>Прочие субсидии бюджетам муниципальных районов</t>
  </si>
  <si>
    <t>29999</t>
  </si>
  <si>
    <t>7397</t>
  </si>
  <si>
    <t>7398</t>
  </si>
  <si>
    <t>7412</t>
  </si>
  <si>
    <t>7413</t>
  </si>
  <si>
    <t>7456</t>
  </si>
  <si>
    <t>7508</t>
  </si>
  <si>
    <t>7509</t>
  </si>
  <si>
    <t>7555</t>
  </si>
  <si>
    <t>7563</t>
  </si>
  <si>
    <t>7571</t>
  </si>
  <si>
    <t>7741</t>
  </si>
  <si>
    <t>7749</t>
  </si>
  <si>
    <t xml:space="preserve">Субвенции местным бюджетам на выполнение передаваемых полномочий субъектов Российской Федерации </t>
  </si>
  <si>
    <t>30024</t>
  </si>
  <si>
    <t>Субвенции бюджетам муниципальных районов на выполнение передаваемых полномочий субъектов Российской Федерации</t>
  </si>
  <si>
    <t>7429</t>
  </si>
  <si>
    <t>7467</t>
  </si>
  <si>
    <t>7514</t>
  </si>
  <si>
    <t>7517</t>
  </si>
  <si>
    <t>7518</t>
  </si>
  <si>
    <t>7519</t>
  </si>
  <si>
    <t>7552</t>
  </si>
  <si>
    <t>7554</t>
  </si>
  <si>
    <t>7564</t>
  </si>
  <si>
    <t>7566</t>
  </si>
  <si>
    <t>7570</t>
  </si>
  <si>
    <t>7577</t>
  </si>
  <si>
    <t>7588</t>
  </si>
  <si>
    <t>7601</t>
  </si>
  <si>
    <t>7604</t>
  </si>
  <si>
    <t>30029</t>
  </si>
  <si>
    <t>35118</t>
  </si>
  <si>
    <t>7408</t>
  </si>
  <si>
    <t>7409</t>
  </si>
  <si>
    <t>40000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</si>
  <si>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</si>
  <si>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</si>
  <si>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40014</t>
  </si>
  <si>
    <t>Прочие межбюджетные трансферты, передаваемые бюджетам</t>
  </si>
  <si>
    <t>49999</t>
  </si>
  <si>
    <t>Прочие межбюджетные трансферты, передаваемые бюджетам муниципальных районов</t>
  </si>
  <si>
    <t>Безвозмездные поступления от негосударственных организаций</t>
  </si>
  <si>
    <t>04</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</si>
  <si>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</si>
  <si>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</si>
  <si>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05099</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</si>
  <si>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</si>
  <si>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</si>
  <si>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иными организациями остатков субсидий прошлых лет</t>
  </si>
  <si>
    <t>9964</t>
  </si>
  <si>
    <t>Возврат остатков субсидий, субвенций и иных межбюджетных трансфертов, имеющих целевое назначение, прошлых лет</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</si>
  <si>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</si>
  <si>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60010</t>
  </si>
  <si>
    <t>Государственная пошлина за выдачу разрешения на установку рекламной конструкции</t>
  </si>
  <si>
    <t>7649</t>
  </si>
  <si>
    <t>35120</t>
  </si>
  <si>
    <t>150</t>
  </si>
  <si>
    <t>02990</t>
  </si>
  <si>
    <t>02995</t>
  </si>
  <si>
    <t>Прочие доходы от компенсации затарат бюджетов муниципальных районов</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</si>
  <si>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</si>
  <si>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25467</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</si>
  <si>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</si>
  <si>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25497</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</si>
  <si>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</si>
  <si>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9009</t>
  </si>
  <si>
    <t xml:space="preserve">Прочие доходы от компенсации затрат государства
</t>
  </si>
  <si>
    <t>Прогноз районного бюджета на 2022 год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</si>
  <si>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</si>
  <si>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</si>
  <si>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01011</t>
  </si>
  <si>
    <t>Налог, взимаемый с налогоплательщиков, выбравших в качестве объекта налогообложения доходы, уменьшенные на величину расходов</t>
  </si>
  <si>
    <t>01020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</si>
  <si>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</si>
  <si>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Дотации бюджетам муниципальных районов на выравнивание бюджетной обеспеченности</t>
  </si>
  <si>
    <t>7488</t>
  </si>
  <si>
    <t>0289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</si>
  <si>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</si>
  <si>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Межбюджетные трансферты, передаваемые бюджетам на поддержку отрасли культуры</t>
  </si>
  <si>
    <t>45519</t>
  </si>
  <si>
    <t>7745</t>
  </si>
  <si>
    <t>Прочие безвозмездные поступления в бюджеты муниципальных районов</t>
  </si>
  <si>
    <t>07</t>
  </si>
  <si>
    <t>Поступления от денежных пожертвований, предоставляемых физическими лицами получателям средств бюджетов муниципальных районов</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</si>
  <si>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</si>
  <si>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01041</t>
  </si>
  <si>
    <t>Плата за размещение отходов производства</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</si>
  <si>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</si>
  <si>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</si>
  <si>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</si>
  <si>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</si>
  <si>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01063</t>
  </si>
  <si>
    <t>01080</t>
  </si>
  <si>
    <t>001083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</si>
  <si>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</si>
  <si>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</si>
  <si>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10100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</si>
  <si>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</si>
  <si>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</si>
  <si>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10120</t>
  </si>
  <si>
    <t>10123</t>
  </si>
  <si>
    <t>1598</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</si>
  <si>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</si>
  <si>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</si>
  <si>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</si>
  <si>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</si>
  <si>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</si>
  <si>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Приложение 2  к Пояснительной записке                                                                   </t>
  </si>
  <si>
    <t>Прогноз районного бюджета на 2023 год</t>
  </si>
  <si>
    <t>Налог на доходы физических лиц в отношении доходов физических лиц, превышающих 5,0 млн рублей, в части, установленной для уплаты в федеральный бюджет</t>
  </si>
  <si>
    <t>02080</t>
  </si>
  <si>
    <t>01042</t>
  </si>
  <si>
    <t>Плата за размещение твердых коммунальных отходов</t>
  </si>
  <si>
    <t>ШТРАФЫ, САНКЦИИ, ВОЗМЕЩЕНИЕ УЩЕРБА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</si>
  <si>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</si>
  <si>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</si>
  <si>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01050</t>
  </si>
  <si>
    <t>01053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</si>
  <si>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</si>
  <si>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</si>
  <si>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01073</t>
  </si>
  <si>
    <t>01070</t>
  </si>
  <si>
    <t>01143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</si>
  <si>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</si>
  <si>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</si>
  <si>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01153</t>
  </si>
  <si>
    <t>01140</t>
  </si>
  <si>
    <t>01150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</si>
  <si>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</si>
  <si>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</si>
  <si>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01173</t>
  </si>
  <si>
    <t>01170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</si>
  <si>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</si>
  <si>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</si>
  <si>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01193</t>
  </si>
  <si>
    <t>01190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</si>
  <si>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</si>
  <si>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</si>
  <si>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01203</t>
  </si>
  <si>
    <t>01200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</si>
  <si>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</si>
  <si>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</si>
  <si>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</si>
  <si>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</si>
  <si>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</si>
  <si>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Платежи в целях возмещения причиненного ущерба (убытков)</t>
  </si>
  <si>
    <t>Платежи в целях возмещения ущерба при расторжении муниципального контракта в связи с односторонним отказом исполнителя (подрядчика) от его исполнения</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</si>
  <si>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</si>
  <si>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10000</t>
  </si>
  <si>
    <t>10080</t>
  </si>
  <si>
    <t>10081</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</si>
  <si>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</si>
  <si>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10129</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</si>
  <si>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</si>
  <si>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</si>
  <si>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11000</t>
  </si>
  <si>
    <t>11050</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</si>
  <si>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</si>
  <si>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25169</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</si>
  <si>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</si>
  <si>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</si>
  <si>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25304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</si>
  <si>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</si>
  <si>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</si>
  <si>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</si>
  <si>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</si>
  <si>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1060</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</si>
  <si>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</si>
  <si>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</si>
  <si>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районам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</si>
  <si>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t>
  </si>
  <si>
    <t>7427</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</si>
  <si>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</si>
  <si>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</si>
  <si>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7459</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</si>
  <si>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</si>
  <si>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7484</t>
  </si>
  <si>
    <t>Прочие субсидии бюджетам муниципальных районов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t>
  </si>
  <si>
    <t>7482</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</si>
  <si>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</si>
  <si>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</si>
  <si>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</si>
  <si>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</si>
  <si>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районах  (на организацию и проведение акарицидных обработок мест массового отдыха населения)</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</si>
  <si>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</si>
  <si>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</si>
  <si>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(на реализацию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</si>
  <si>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</si>
  <si>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7840</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</si>
  <si>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</si>
  <si>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856</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</si>
  <si>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</si>
  <si>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проведение Всероссийской переписи населения 2020 года</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</si>
  <si>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</si>
  <si>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7446</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</si>
  <si>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</si>
  <si>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субсидий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</si>
  <si>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</si>
  <si>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</si>
  <si>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</si>
  <si>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</si>
  <si>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</si>
  <si>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</si>
  <si>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</si>
  <si>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(по организации проведения мероприятий по отлову и содержанию безнадзорных животных)</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</si>
  <si>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</si>
  <si>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</si>
  <si>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</si>
  <si>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</si>
  <si>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</si>
  <si>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</si>
  <si>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</si>
  <si>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</si>
  <si>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</si>
  <si>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</si>
  <si>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</si>
  <si>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</si>
  <si>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Субвенции бюджетам на проведение Всероссийской переписи населения 2020 года</t>
  </si>
  <si>
    <t>35469</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</si>
  <si>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</si>
  <si>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45303</t>
  </si>
  <si>
    <t>Межбюджетные трансферты, передаваемые 
бюджетам  муниципальных районов на поддержку отрасли культуры</t>
  </si>
  <si>
    <t>Прочие межбюджетные трансферты, передаваемые бюджетам муниципальных районов (за содействие развитию налогового потенциала)</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</si>
  <si>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</si>
  <si>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</si>
  <si>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</si>
  <si>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</si>
  <si>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9972</t>
  </si>
  <si>
    <t>Дотации бюджетам на поддержку мер по обеспечению сбалансированности бюджетов</t>
  </si>
  <si>
    <t>15002</t>
  </si>
  <si>
    <t>Дотации бюджетам муниципальных районов на поддержку мер по обеспечению сбалансированности бюджетов</t>
  </si>
  <si>
    <t>25210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</si>
  <si>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</si>
  <si>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</si>
  <si>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20299</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</si>
  <si>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</si>
  <si>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02299</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</si>
  <si>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</si>
  <si>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</si>
  <si>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20302</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</si>
  <si>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</si>
  <si>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Доходы районного бюджета на 2022 год и плановый период 2023-2024 годов</t>
  </si>
  <si>
    <t>ожидаемое 2021 год</t>
  </si>
  <si>
    <t>Прогноз районного бюджета на 2024 год</t>
  </si>
  <si>
    <t>01163</t>
  </si>
  <si>
    <t>01160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</si>
  <si>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</si>
  <si>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</si>
  <si>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10030</t>
  </si>
  <si>
    <t>10032</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</si>
  <si>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</si>
  <si>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</si>
  <si>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Прочие дотации</t>
  </si>
  <si>
    <t>19999</t>
  </si>
  <si>
    <t>Прочие дотации бюджетам муниципальных районов</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</si>
  <si>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</si>
  <si>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2724</t>
  </si>
  <si>
    <t>Дотации бюджетам бюджетной системы Российской Федерации</t>
  </si>
  <si>
    <t>Субсидии бюджетам на строительство и реконструкцию (модернизацию) объектов питьевого водоснабжения</t>
  </si>
  <si>
    <t>25243</t>
  </si>
  <si>
    <t>Субсидии бюджетам муниципальных районов на строительство и реконструкцию (модернизацию) объектов питьевого водоснабжения</t>
  </si>
  <si>
    <t>Прочие 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краевого бюджета)</t>
  </si>
  <si>
    <t xml:space="preserve">Прочие субсидии бюджетам муниципальных районов (на выполнение требований федеральных стандартов спортивной подготовки) </t>
  </si>
  <si>
    <t>2650</t>
  </si>
  <si>
    <t>Прочие субсидии бюджетам муниципальных районов (на осуществление дорожной деятельности в целях решения задач социально-экономического развития территорий за счет средств дорожного фонда Красноярского края)</t>
  </si>
  <si>
    <t>7395</t>
  </si>
  <si>
    <t>Прочие субсидии бюджетам муниципальных районов (для поощрения муниципальных образований - победителей конкурса лучших проектов создания комфортной городской среды)</t>
  </si>
  <si>
    <t>7451</t>
  </si>
  <si>
    <t>Прочие 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</si>
  <si>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7463</t>
  </si>
  <si>
    <t>Прочие субсидии бюджетам муниципальных районов (на строительство (реконструкцию) объектов размещения отходов)</t>
  </si>
  <si>
    <t>7494</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</si>
  <si>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</si>
  <si>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7553</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</si>
  <si>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</si>
  <si>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35082</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</si>
  <si>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</si>
  <si>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t>
  </si>
  <si>
    <t>1011</t>
  </si>
  <si>
    <t>Возврат остатков субсидий на оснащение объектов спортивной инфраструктуры спортивно-технологическим оборудованием из бюджетов муниципальных районов</t>
  </si>
  <si>
    <t>25228</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</si>
  <si>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</si>
  <si>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7607</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</si>
  <si>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</si>
  <si>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7846</t>
  </si>
  <si>
    <t>Налог, взимаемый с налогоплательщиков, выбравших в качестве объекта налогообложения доходы (за налоговые периоды, истекшие до 1 января 2011 года)</t>
  </si>
  <si>
    <t>01021</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</si>
  <si>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</si>
  <si>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Минимальный налог, зачисляемый в бюджеты субъектов Российской Федерации (за налоговые периоды, истекшие до 1 января 2016 года)</t>
  </si>
  <si>
    <t>01022</t>
  </si>
  <si>
    <t>Единый налог на вмененный доход для отдельных видов деятельности (за налоговые периоды истекшие до 1 января 2011 года)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</si>
  <si>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</si>
  <si>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09080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</si>
  <si>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</si>
  <si>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02231</t>
  </si>
  <si>
    <t>02241</t>
  </si>
  <si>
    <t>02251</t>
  </si>
  <si>
    <t>02261</t>
  </si>
</sst>
</file>

<file path=xl/styles.xml><?xml version="1.0" encoding="utf-8"?>
<styleSheet xmlns="http://schemas.openxmlformats.org/spreadsheetml/2006/main">
  <numFmts count="5">
    <numFmt numFmtId="164" formatCode="_-* #,##0_р_._-;\-* #,##0_р_._-;_-* &quot;-&quot;_р_._-;_-@_-"/>
    <numFmt numFmtId="165" formatCode="_-* #,##0.00_р_._-;\-* #,##0.00_р_._-;_-* &quot;-&quot;??_р_._-;_-@_-"/>
    <numFmt numFmtId="166" formatCode="#,##0.00;[Red]\-#,##0.00;&quot;-&quot;"/>
    <numFmt numFmtId="167" formatCode="\О\б\щ\и\й"/>
    <numFmt numFmtId="168" formatCode="?"/>
  </numFmts>
  <fonts count="28">
    <font>
      <sz val="10"/>
      <name val="Arial Cyr"/>
      <charset val="204"/>
    </font>
    <font>
      <sz val="10"/>
      <name val="Arial Cyr"/>
      <charset val="204"/>
    </font>
    <font>
      <sz val="10"/>
      <name val="Arial Cyr"/>
      <charset val="204"/>
    </font>
    <font>
      <sz val="10"/>
      <name val="Calibri"/>
      <family val="2"/>
    </font>
    <font>
      <sz val="16"/>
      <name val="Calibri"/>
      <family val="2"/>
    </font>
    <font>
      <sz val="6"/>
      <name val="Calibri"/>
      <family val="2"/>
    </font>
    <font>
      <b/>
      <sz val="11"/>
      <name val="Calibri"/>
      <family val="2"/>
    </font>
    <font>
      <sz val="11"/>
      <name val="Calibri"/>
      <family val="2"/>
    </font>
    <font>
      <sz val="8"/>
      <name val="Arial Cyr"/>
      <charset val="204"/>
    </font>
    <font>
      <sz val="10"/>
      <name val="Calibri"/>
      <family val="2"/>
    </font>
    <font>
      <sz val="16"/>
      <name val="Calibri"/>
      <family val="2"/>
    </font>
    <font>
      <b/>
      <sz val="10"/>
      <name val="Calibri"/>
      <family val="2"/>
    </font>
    <font>
      <sz val="10"/>
      <name val="Arial"/>
      <family val="2"/>
      <charset val="204"/>
    </font>
    <font>
      <b/>
      <sz val="10"/>
      <name val="Arial"/>
      <family val="2"/>
      <charset val="204"/>
    </font>
    <font>
      <sz val="10"/>
      <color indexed="10"/>
      <name val="Arial"/>
      <family val="2"/>
      <charset val="204"/>
    </font>
    <font>
      <sz val="11"/>
      <color theme="1"/>
      <name val="Calibri"/>
      <family val="2"/>
    </font>
    <font>
      <sz val="8"/>
      <color theme="1"/>
      <name val="Calibri"/>
      <family val="2"/>
    </font>
    <font>
      <sz val="10"/>
      <name val="Calibri"/>
      <family val="2"/>
      <charset val="204"/>
      <scheme val="minor"/>
    </font>
    <font>
      <sz val="16"/>
      <name val="Calibri"/>
      <family val="2"/>
      <charset val="204"/>
      <scheme val="minor"/>
    </font>
    <font>
      <sz val="10"/>
      <color indexed="8"/>
      <name val="Calibri"/>
      <family val="2"/>
      <charset val="204"/>
      <scheme val="minor"/>
    </font>
    <font>
      <sz val="9"/>
      <color indexed="8"/>
      <name val="Calibri"/>
      <family val="2"/>
      <charset val="204"/>
      <scheme val="minor"/>
    </font>
    <font>
      <sz val="9"/>
      <name val="Calibri"/>
      <family val="2"/>
      <charset val="204"/>
      <scheme val="minor"/>
    </font>
    <font>
      <b/>
      <sz val="10"/>
      <name val="Calibri"/>
      <family val="2"/>
      <charset val="204"/>
      <scheme val="minor"/>
    </font>
    <font>
      <sz val="10"/>
      <name val="Calibri"/>
      <family val="2"/>
      <charset val="204"/>
    </font>
    <font>
      <b/>
      <sz val="10"/>
      <name val="Calibri"/>
      <family val="2"/>
      <charset val="204"/>
    </font>
    <font>
      <sz val="10"/>
      <name val="Helv"/>
      <charset val="204"/>
    </font>
    <font>
      <b/>
      <sz val="9"/>
      <name val="Calibri"/>
      <family val="2"/>
      <charset val="204"/>
      <scheme val="minor"/>
    </font>
    <font>
      <sz val="10"/>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1">
    <xf numFmtId="0" fontId="0"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5" fillId="0" borderId="0"/>
  </cellStyleXfs>
  <cellXfs count="116">
    <xf numFmtId="0" fontId="0" fillId="0" borderId="0" xfId="0"/>
    <xf numFmtId="0" fontId="3" fillId="0" borderId="0" xfId="0" applyFont="1"/>
    <xf numFmtId="49" fontId="5" fillId="0" borderId="0" xfId="0" applyNumberFormat="1" applyFont="1" applyAlignment="1">
      <alignment horizontal="right" vertical="center"/>
    </xf>
    <xf numFmtId="49" fontId="3" fillId="0" borderId="1" xfId="0" applyNumberFormat="1" applyFont="1" applyBorder="1" applyAlignment="1">
      <alignment horizontal="center" vertical="center" wrapText="1"/>
    </xf>
    <xf numFmtId="166" fontId="6" fillId="0" borderId="1" xfId="19" applyNumberFormat="1" applyFont="1" applyBorder="1" applyAlignment="1">
      <alignment horizontal="right" vertical="center"/>
    </xf>
    <xf numFmtId="49" fontId="15" fillId="0" borderId="2" xfId="5" applyNumberFormat="1" applyFill="1" applyBorder="1" applyAlignment="1">
      <alignment vertical="center"/>
    </xf>
    <xf numFmtId="0" fontId="15" fillId="0" borderId="2" xfId="6" applyFill="1" applyBorder="1" applyAlignment="1">
      <alignment horizontal="left" wrapText="1"/>
    </xf>
    <xf numFmtId="49" fontId="7" fillId="0" borderId="1" xfId="0" applyNumberFormat="1" applyFont="1" applyBorder="1" applyAlignment="1">
      <alignment horizontal="center" vertical="center" wrapText="1"/>
    </xf>
    <xf numFmtId="0" fontId="7" fillId="0" borderId="1" xfId="0" applyFont="1" applyBorder="1" applyAlignment="1">
      <alignment vertical="top" wrapText="1"/>
    </xf>
    <xf numFmtId="166" fontId="15" fillId="0" borderId="2" xfId="3" applyNumberFormat="1" applyFill="1" applyBorder="1"/>
    <xf numFmtId="165" fontId="3" fillId="0" borderId="0" xfId="17" applyFont="1"/>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0" xfId="0" applyFont="1"/>
    <xf numFmtId="0" fontId="9" fillId="0" borderId="0" xfId="0" applyFont="1" applyAlignment="1">
      <alignment horizontal="right"/>
    </xf>
    <xf numFmtId="4" fontId="9" fillId="0" borderId="1" xfId="0" applyNumberFormat="1" applyFont="1" applyBorder="1"/>
    <xf numFmtId="4" fontId="11" fillId="0" borderId="1" xfId="0" applyNumberFormat="1" applyFont="1" applyBorder="1"/>
    <xf numFmtId="0" fontId="9" fillId="0" borderId="1" xfId="0" applyFont="1" applyBorder="1" applyAlignment="1">
      <alignment horizontal="center" wrapText="1"/>
    </xf>
    <xf numFmtId="0" fontId="11" fillId="0" borderId="1" xfId="0" applyFont="1" applyBorder="1" applyAlignment="1">
      <alignment horizontal="right"/>
    </xf>
    <xf numFmtId="0" fontId="15" fillId="0" borderId="3" xfId="2" applyFill="1" applyBorder="1" applyAlignment="1">
      <alignment horizontal="left" wrapText="1"/>
    </xf>
    <xf numFmtId="49" fontId="15" fillId="0" borderId="1" xfId="1" applyNumberFormat="1" applyFill="1" applyBorder="1" applyAlignment="1">
      <alignment vertical="center"/>
    </xf>
    <xf numFmtId="165" fontId="9" fillId="0" borderId="0" xfId="0" applyNumberFormat="1" applyFont="1"/>
    <xf numFmtId="49" fontId="7" fillId="0" borderId="0" xfId="0" applyNumberFormat="1" applyFont="1" applyAlignment="1">
      <alignment horizontal="left" vertical="center"/>
    </xf>
    <xf numFmtId="49" fontId="7" fillId="0" borderId="0" xfId="0" applyNumberFormat="1" applyFont="1" applyAlignment="1">
      <alignment horizontal="left" vertical="top"/>
    </xf>
    <xf numFmtId="49" fontId="7" fillId="0" borderId="0" xfId="0" applyNumberFormat="1" applyFont="1" applyBorder="1" applyAlignment="1">
      <alignment horizontal="center" vertical="top" wrapText="1"/>
    </xf>
    <xf numFmtId="49" fontId="7" fillId="0" borderId="0" xfId="0" applyNumberFormat="1" applyFont="1" applyBorder="1" applyAlignment="1">
      <alignment horizontal="right" wrapText="1"/>
    </xf>
    <xf numFmtId="49" fontId="7" fillId="0" borderId="4" xfId="0" applyNumberFormat="1" applyFont="1" applyBorder="1" applyAlignment="1">
      <alignment horizontal="center" vertical="center" wrapText="1"/>
    </xf>
    <xf numFmtId="49" fontId="7" fillId="0" borderId="0" xfId="0" applyNumberFormat="1" applyFont="1" applyAlignment="1">
      <alignment horizontal="center" vertical="center" wrapText="1"/>
    </xf>
    <xf numFmtId="49" fontId="7" fillId="0" borderId="0" xfId="0" applyNumberFormat="1" applyFont="1" applyAlignment="1">
      <alignment horizontal="right" vertical="top"/>
    </xf>
    <xf numFmtId="3" fontId="7" fillId="0" borderId="5" xfId="0" applyNumberFormat="1" applyFont="1" applyBorder="1" applyAlignment="1">
      <alignment horizontal="right" vertical="top"/>
    </xf>
    <xf numFmtId="49" fontId="7" fillId="0" borderId="0" xfId="0" applyNumberFormat="1" applyFont="1" applyAlignment="1">
      <alignment horizontal="right"/>
    </xf>
    <xf numFmtId="167" fontId="7" fillId="0" borderId="0" xfId="0" applyNumberFormat="1" applyFont="1" applyAlignment="1">
      <alignment horizontal="left" vertical="top" wrapText="1"/>
    </xf>
    <xf numFmtId="4" fontId="7" fillId="0" borderId="0" xfId="0" applyNumberFormat="1" applyFont="1" applyAlignment="1">
      <alignment horizontal="right" vertical="top"/>
    </xf>
    <xf numFmtId="167" fontId="6" fillId="0" borderId="6" xfId="0" applyNumberFormat="1" applyFont="1" applyBorder="1" applyAlignment="1">
      <alignment horizontal="left" wrapText="1"/>
    </xf>
    <xf numFmtId="3" fontId="6" fillId="0" borderId="1" xfId="0" applyNumberFormat="1" applyFont="1" applyBorder="1" applyAlignment="1">
      <alignment horizontal="right"/>
    </xf>
    <xf numFmtId="0" fontId="12" fillId="0" borderId="0" xfId="0" applyFont="1" applyFill="1"/>
    <xf numFmtId="4" fontId="14" fillId="0" borderId="0" xfId="0" applyNumberFormat="1" applyFont="1" applyFill="1" applyAlignment="1">
      <alignment horizontal="left"/>
    </xf>
    <xf numFmtId="0" fontId="13" fillId="0" borderId="0" xfId="0" applyFont="1" applyFill="1"/>
    <xf numFmtId="4" fontId="12" fillId="0" borderId="0" xfId="0" applyNumberFormat="1" applyFont="1" applyFill="1"/>
    <xf numFmtId="166" fontId="12" fillId="0" borderId="0" xfId="0" applyNumberFormat="1" applyFont="1" applyFill="1"/>
    <xf numFmtId="0" fontId="17" fillId="0" borderId="0" xfId="0" applyFont="1" applyFill="1"/>
    <xf numFmtId="49" fontId="17" fillId="0" borderId="0" xfId="0" applyNumberFormat="1" applyFont="1" applyFill="1" applyAlignment="1">
      <alignment horizontal="right" vertical="center"/>
    </xf>
    <xf numFmtId="49" fontId="17" fillId="0" borderId="1" xfId="0" applyNumberFormat="1" applyFont="1" applyBorder="1" applyAlignment="1">
      <alignment horizontal="center" vertical="center" textRotation="90"/>
    </xf>
    <xf numFmtId="49" fontId="17" fillId="0" borderId="1" xfId="0" applyNumberFormat="1" applyFont="1" applyBorder="1" applyAlignment="1">
      <alignment horizontal="center" vertical="center" textRotation="90" wrapText="1"/>
    </xf>
    <xf numFmtId="0" fontId="20" fillId="0" borderId="1" xfId="0" applyFont="1" applyFill="1" applyBorder="1" applyAlignment="1">
      <alignment horizontal="center" vertical="center" wrapText="1"/>
    </xf>
    <xf numFmtId="49" fontId="21" fillId="0" borderId="1" xfId="0" applyNumberFormat="1" applyFont="1" applyFill="1" applyBorder="1" applyAlignment="1">
      <alignment horizontal="center" vertical="center"/>
    </xf>
    <xf numFmtId="49" fontId="21" fillId="0" borderId="1" xfId="0" applyNumberFormat="1" applyFont="1" applyFill="1" applyBorder="1" applyAlignment="1">
      <alignment horizontal="center" vertical="center" wrapText="1"/>
    </xf>
    <xf numFmtId="4" fontId="22" fillId="0" borderId="1" xfId="0" applyNumberFormat="1" applyFont="1" applyBorder="1" applyAlignment="1">
      <alignment horizontal="right"/>
    </xf>
    <xf numFmtId="4" fontId="17" fillId="0" borderId="1" xfId="0" applyNumberFormat="1" applyFont="1" applyBorder="1" applyAlignment="1">
      <alignment horizontal="right"/>
    </xf>
    <xf numFmtId="4" fontId="17" fillId="0" borderId="1" xfId="0" applyNumberFormat="1" applyFont="1" applyFill="1" applyBorder="1" applyAlignment="1">
      <alignment horizontal="right"/>
    </xf>
    <xf numFmtId="4" fontId="22" fillId="0" borderId="1" xfId="0" applyNumberFormat="1" applyFont="1" applyFill="1" applyBorder="1" applyAlignment="1">
      <alignment horizontal="right"/>
    </xf>
    <xf numFmtId="0" fontId="22" fillId="0" borderId="1" xfId="0" applyFont="1" applyFill="1" applyBorder="1" applyAlignment="1">
      <alignment wrapText="1"/>
    </xf>
    <xf numFmtId="0" fontId="17" fillId="0" borderId="1" xfId="0" applyFont="1" applyFill="1" applyBorder="1" applyAlignment="1">
      <alignment wrapText="1"/>
    </xf>
    <xf numFmtId="168" fontId="17" fillId="0" borderId="1" xfId="0" applyNumberFormat="1" applyFont="1" applyFill="1" applyBorder="1" applyAlignment="1">
      <alignment horizontal="left" vertical="center" wrapText="1"/>
    </xf>
    <xf numFmtId="168" fontId="22" fillId="0" borderId="1" xfId="0" applyNumberFormat="1" applyFont="1" applyFill="1" applyBorder="1" applyAlignment="1">
      <alignment horizontal="left" vertical="center" wrapText="1"/>
    </xf>
    <xf numFmtId="0" fontId="22" fillId="0" borderId="1" xfId="0" applyFont="1" applyFill="1" applyBorder="1" applyAlignment="1">
      <alignment horizontal="left" wrapText="1"/>
    </xf>
    <xf numFmtId="0" fontId="17" fillId="0" borderId="1" xfId="0" applyFont="1" applyFill="1" applyBorder="1" applyAlignment="1">
      <alignment horizontal="left" wrapText="1"/>
    </xf>
    <xf numFmtId="0" fontId="17" fillId="0" borderId="1" xfId="0" applyFont="1" applyBorder="1" applyAlignment="1">
      <alignment wrapText="1"/>
    </xf>
    <xf numFmtId="4" fontId="17" fillId="0" borderId="0" xfId="0" applyNumberFormat="1" applyFont="1" applyFill="1"/>
    <xf numFmtId="4" fontId="21" fillId="0" borderId="1" xfId="0" applyNumberFormat="1" applyFont="1" applyFill="1" applyBorder="1" applyAlignment="1">
      <alignment horizontal="center" vertical="center" wrapText="1"/>
    </xf>
    <xf numFmtId="4" fontId="23" fillId="0" borderId="1" xfId="0" applyNumberFormat="1" applyFont="1" applyFill="1" applyBorder="1"/>
    <xf numFmtId="4" fontId="24" fillId="0" borderId="1" xfId="0" applyNumberFormat="1" applyFont="1" applyFill="1" applyBorder="1" applyAlignment="1">
      <alignment horizontal="right"/>
    </xf>
    <xf numFmtId="11" fontId="17" fillId="0" borderId="1" xfId="0" applyNumberFormat="1" applyFont="1" applyFill="1" applyBorder="1" applyAlignment="1">
      <alignment horizontal="left" vertical="center" wrapText="1"/>
    </xf>
    <xf numFmtId="0" fontId="22" fillId="0" borderId="1" xfId="0" applyFont="1" applyFill="1" applyBorder="1" applyAlignment="1">
      <alignment horizontal="justify" vertical="top" wrapText="1"/>
    </xf>
    <xf numFmtId="0" fontId="22" fillId="0" borderId="5" xfId="0" applyFont="1" applyBorder="1" applyAlignment="1">
      <alignment wrapText="1"/>
    </xf>
    <xf numFmtId="0" fontId="17" fillId="0" borderId="5" xfId="0" applyFont="1" applyBorder="1" applyAlignment="1">
      <alignment wrapText="1"/>
    </xf>
    <xf numFmtId="49" fontId="26" fillId="0" borderId="1" xfId="0" applyNumberFormat="1" applyFont="1" applyBorder="1" applyAlignment="1">
      <alignment horizontal="center" wrapText="1"/>
    </xf>
    <xf numFmtId="49" fontId="21" fillId="0" borderId="1" xfId="0" applyNumberFormat="1" applyFont="1" applyBorder="1" applyAlignment="1">
      <alignment horizontal="center" wrapText="1"/>
    </xf>
    <xf numFmtId="49" fontId="26" fillId="0" borderId="1" xfId="0" applyNumberFormat="1" applyFont="1" applyBorder="1" applyAlignment="1">
      <alignment wrapText="1"/>
    </xf>
    <xf numFmtId="49" fontId="21" fillId="0" borderId="1" xfId="0" applyNumberFormat="1" applyFont="1" applyBorder="1" applyAlignment="1">
      <alignment wrapText="1"/>
    </xf>
    <xf numFmtId="49" fontId="26" fillId="0" borderId="1" xfId="0" applyNumberFormat="1" applyFont="1" applyBorder="1" applyAlignment="1">
      <alignment horizontal="center"/>
    </xf>
    <xf numFmtId="49" fontId="26" fillId="0" borderId="1" xfId="0" applyNumberFormat="1" applyFont="1" applyBorder="1"/>
    <xf numFmtId="49" fontId="21" fillId="0" borderId="1" xfId="0" applyNumberFormat="1" applyFont="1" applyBorder="1" applyAlignment="1">
      <alignment horizontal="center"/>
    </xf>
    <xf numFmtId="49" fontId="21" fillId="0" borderId="1" xfId="0" applyNumberFormat="1" applyFont="1" applyBorder="1"/>
    <xf numFmtId="49" fontId="21" fillId="0" borderId="1" xfId="0" applyNumberFormat="1" applyFont="1" applyFill="1" applyBorder="1" applyAlignment="1">
      <alignment horizontal="center" wrapText="1"/>
    </xf>
    <xf numFmtId="0" fontId="17" fillId="0" borderId="1" xfId="0" applyNumberFormat="1" applyFont="1" applyFill="1" applyBorder="1" applyAlignment="1">
      <alignment wrapText="1"/>
    </xf>
    <xf numFmtId="0" fontId="22" fillId="0" borderId="1" xfId="0" applyNumberFormat="1" applyFont="1" applyFill="1" applyBorder="1" applyAlignment="1">
      <alignment wrapText="1"/>
    </xf>
    <xf numFmtId="0" fontId="27" fillId="0" borderId="0" xfId="0" applyFont="1" applyFill="1" applyAlignment="1">
      <alignment horizontal="left" wrapText="1"/>
    </xf>
    <xf numFmtId="4" fontId="17" fillId="0" borderId="1" xfId="0" applyNumberFormat="1" applyFont="1" applyFill="1" applyBorder="1"/>
    <xf numFmtId="49" fontId="22" fillId="0" borderId="1" xfId="0" applyNumberFormat="1" applyFont="1" applyFill="1" applyBorder="1" applyAlignment="1">
      <alignment horizontal="center"/>
    </xf>
    <xf numFmtId="49" fontId="22" fillId="0" borderId="1" xfId="0" applyNumberFormat="1" applyFont="1" applyFill="1" applyBorder="1" applyAlignment="1"/>
    <xf numFmtId="49" fontId="17" fillId="0" borderId="1" xfId="0" applyNumberFormat="1" applyFont="1" applyFill="1" applyBorder="1" applyAlignment="1">
      <alignment horizontal="center"/>
    </xf>
    <xf numFmtId="49" fontId="17" fillId="0" borderId="1" xfId="0" applyNumberFormat="1" applyFont="1" applyFill="1" applyBorder="1" applyAlignment="1"/>
    <xf numFmtId="0" fontId="22" fillId="0" borderId="1" xfId="0" applyNumberFormat="1" applyFont="1" applyFill="1" applyBorder="1" applyAlignment="1">
      <alignment vertical="top" wrapText="1"/>
    </xf>
    <xf numFmtId="0" fontId="17" fillId="0" borderId="1" xfId="0" applyNumberFormat="1" applyFont="1" applyFill="1" applyBorder="1" applyAlignment="1">
      <alignment vertical="top" wrapText="1"/>
    </xf>
    <xf numFmtId="0" fontId="22" fillId="0" borderId="1" xfId="0" applyFont="1" applyBorder="1" applyAlignment="1">
      <alignment wrapText="1"/>
    </xf>
    <xf numFmtId="168" fontId="17" fillId="0" borderId="1" xfId="0" applyNumberFormat="1" applyFont="1" applyFill="1" applyBorder="1" applyAlignment="1" applyProtection="1">
      <alignment horizontal="left" vertical="center" wrapText="1"/>
    </xf>
    <xf numFmtId="0" fontId="17" fillId="0" borderId="1" xfId="0" applyNumberFormat="1" applyFont="1" applyFill="1" applyBorder="1" applyAlignment="1">
      <alignment horizontal="left" wrapText="1"/>
    </xf>
    <xf numFmtId="0" fontId="17" fillId="0" borderId="1" xfId="20" applyNumberFormat="1" applyFont="1" applyFill="1" applyBorder="1" applyAlignment="1">
      <alignment horizontal="left" vertical="top" wrapText="1"/>
    </xf>
    <xf numFmtId="4" fontId="22" fillId="0" borderId="1" xfId="0" applyNumberFormat="1" applyFont="1" applyFill="1" applyBorder="1"/>
    <xf numFmtId="0" fontId="17" fillId="0" borderId="1" xfId="0" applyFont="1" applyFill="1" applyBorder="1" applyAlignment="1"/>
    <xf numFmtId="0" fontId="22" fillId="0" borderId="1" xfId="0" applyNumberFormat="1" applyFont="1" applyFill="1" applyBorder="1" applyAlignment="1">
      <alignment horizontal="left" wrapText="1"/>
    </xf>
    <xf numFmtId="0" fontId="22" fillId="0" borderId="1" xfId="0" applyNumberFormat="1" applyFont="1" applyFill="1" applyBorder="1" applyAlignment="1">
      <alignment horizontal="left" vertical="top" wrapText="1"/>
    </xf>
    <xf numFmtId="49" fontId="19" fillId="0" borderId="1" xfId="0" applyNumberFormat="1" applyFont="1" applyFill="1" applyBorder="1" applyAlignment="1"/>
    <xf numFmtId="0" fontId="17" fillId="0" borderId="1" xfId="0" applyFont="1" applyFill="1" applyBorder="1"/>
    <xf numFmtId="0" fontId="22" fillId="0" borderId="1" xfId="20" applyNumberFormat="1" applyFont="1" applyFill="1" applyBorder="1" applyAlignment="1">
      <alignment horizontal="left" vertical="top" wrapText="1"/>
    </xf>
    <xf numFmtId="0" fontId="22" fillId="0" borderId="1" xfId="0" applyFont="1" applyFill="1" applyBorder="1" applyAlignment="1"/>
    <xf numFmtId="0" fontId="22" fillId="0" borderId="1" xfId="0" applyFont="1" applyBorder="1" applyAlignment="1">
      <alignment horizontal="justify" vertical="top" wrapText="1"/>
    </xf>
    <xf numFmtId="0" fontId="22" fillId="0" borderId="1" xfId="0" applyFont="1" applyFill="1" applyBorder="1" applyAlignment="1">
      <alignment horizontal="left" vertical="center" wrapText="1"/>
    </xf>
    <xf numFmtId="49" fontId="22" fillId="0" borderId="1" xfId="0" applyNumberFormat="1" applyFont="1" applyFill="1" applyBorder="1" applyAlignment="1">
      <alignment wrapText="1"/>
    </xf>
    <xf numFmtId="49" fontId="22" fillId="0" borderId="1" xfId="0" applyNumberFormat="1" applyFont="1" applyFill="1" applyBorder="1" applyAlignment="1">
      <alignment horizontal="center" wrapText="1"/>
    </xf>
    <xf numFmtId="0" fontId="22" fillId="0" borderId="1" xfId="0" applyFont="1" applyFill="1" applyBorder="1"/>
    <xf numFmtId="0" fontId="27" fillId="0" borderId="0" xfId="0" applyFont="1" applyFill="1" applyAlignment="1">
      <alignment horizontal="left" wrapText="1"/>
    </xf>
    <xf numFmtId="0" fontId="17" fillId="0" borderId="0" xfId="0" applyFont="1" applyAlignment="1">
      <alignment horizontal="right" wrapText="1"/>
    </xf>
    <xf numFmtId="0" fontId="18" fillId="0" borderId="0" xfId="0" applyFont="1" applyBorder="1" applyAlignment="1">
      <alignment horizontal="center" vertical="center" wrapText="1"/>
    </xf>
    <xf numFmtId="4" fontId="17" fillId="0" borderId="1" xfId="0" applyNumberFormat="1" applyFont="1" applyBorder="1" applyAlignment="1">
      <alignment horizontal="center" vertical="center" wrapText="1"/>
    </xf>
    <xf numFmtId="0" fontId="18" fillId="0" borderId="0" xfId="0" applyFont="1" applyFill="1" applyBorder="1" applyAlignment="1">
      <alignment horizontal="center" wrapText="1"/>
    </xf>
    <xf numFmtId="49" fontId="17" fillId="0" borderId="7" xfId="0" applyNumberFormat="1" applyFont="1" applyBorder="1" applyAlignment="1">
      <alignment horizontal="center" vertical="center" wrapText="1"/>
    </xf>
    <xf numFmtId="0" fontId="19" fillId="0" borderId="1" xfId="0" applyFont="1" applyFill="1" applyBorder="1" applyAlignment="1">
      <alignment horizontal="center" vertical="center" wrapText="1"/>
    </xf>
    <xf numFmtId="49" fontId="17" fillId="0" borderId="1" xfId="0" applyNumberFormat="1" applyFont="1" applyFill="1" applyBorder="1" applyAlignment="1">
      <alignment horizontal="center" vertical="center"/>
    </xf>
    <xf numFmtId="0" fontId="3" fillId="0" borderId="0" xfId="0" applyFont="1" applyAlignment="1">
      <alignment horizontal="right" vertical="top" wrapText="1"/>
    </xf>
    <xf numFmtId="0" fontId="4" fillId="0" borderId="0" xfId="0" applyNumberFormat="1" applyFont="1" applyBorder="1" applyAlignment="1">
      <alignment horizontal="center" vertical="top" wrapText="1"/>
    </xf>
    <xf numFmtId="0" fontId="10" fillId="0" borderId="0" xfId="0" applyFont="1" applyAlignment="1">
      <alignment horizontal="center" wrapText="1"/>
    </xf>
    <xf numFmtId="0" fontId="3" fillId="0" borderId="0" xfId="0" applyFont="1" applyAlignment="1">
      <alignment horizontal="right" wrapText="1"/>
    </xf>
    <xf numFmtId="0" fontId="4" fillId="0" borderId="0" xfId="0" applyFont="1" applyBorder="1" applyAlignment="1">
      <alignment horizontal="center" vertical="center" wrapText="1"/>
    </xf>
    <xf numFmtId="49" fontId="6" fillId="0" borderId="1" xfId="0" applyNumberFormat="1" applyFont="1" applyBorder="1" applyAlignment="1">
      <alignment horizontal="center" vertical="center"/>
    </xf>
  </cellXfs>
  <cellStyles count="21">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0" xfId="8"/>
    <cellStyle name="Обычный 43" xfId="9"/>
    <cellStyle name="Обычный 44" xfId="10"/>
    <cellStyle name="Обычный 45" xfId="11"/>
    <cellStyle name="Обычный 46" xfId="12"/>
    <cellStyle name="Обычный 47" xfId="13"/>
    <cellStyle name="Обычный 48" xfId="14"/>
    <cellStyle name="Обычный_Лист1" xfId="20"/>
    <cellStyle name="Тысячи [0]_Лист1" xfId="15"/>
    <cellStyle name="Тысячи_Лист1" xfId="16"/>
    <cellStyle name="Финансовый" xfId="17" builtinId="3"/>
    <cellStyle name="Финансовый 2" xfId="18"/>
    <cellStyle name="Финансовый 3"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dkina_ev\&#1084;&#1086;&#1080;%20&#1076;&#1086;&#1082;&#1091;&#1084;&#1077;&#1085;&#1090;&#1099;\Documents%20and%20Settings\Radkina-EV\&#1056;&#1072;&#1073;&#1086;&#1095;&#1080;&#1081;%20&#1089;&#1090;&#1086;&#1083;\&#1052;&#1086;&#1080;%20&#1076;&#1086;&#1082;&#1091;&#1084;&#1077;&#1085;&#1090;&#1099;\&#1073;&#1102;&#1076;&#1078;&#1077;&#1090;%202012\&#1088;&#1077;&#1096;&#1077;&#1085;&#1080;&#1103;\10%20&#1086;&#1082;&#1090;&#1103;&#1073;&#1088;&#1100;\&#1055;&#1088;&#1080;&#1083;&#1086;&#1078;&#1077;&#1085;&#1080;&#1103;10&#1087;&#1077;&#1095;&#1072;&#1090;&#110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Рос"/>
      <sheetName val="Деф"/>
      <sheetName val="АдмДох"/>
      <sheetName val="АдмИст"/>
      <sheetName val="Дох "/>
      <sheetName val="Фун"/>
      <sheetName val="Вед"/>
      <sheetName val="публ"/>
      <sheetName val="РЦП"/>
      <sheetName val="ФФП"/>
      <sheetName val="Полн"/>
      <sheetName val="ВУС"/>
      <sheetName val="Молод"/>
      <sheetName val="Сбал"/>
      <sheetName val="Протоколы"/>
      <sheetName val="главы"/>
      <sheetName val="дороги"/>
      <sheetName val="Инв"/>
      <sheetName val="Заим"/>
      <sheetName val="СоцЭк"/>
      <sheetName val="ЗП"/>
      <sheetName val="Рем"/>
      <sheetName val="пожар"/>
      <sheetName val="Благо"/>
      <sheetName val="модерн дорог"/>
      <sheetName val="закон"/>
      <sheetName val="нсот"/>
      <sheetName val="НалПот"/>
      <sheetName val="спр"/>
    </sheetNames>
    <sheetDataSet>
      <sheetData sheetId="0">
        <row r="3">
          <cell r="F3" t="str">
            <v>6</v>
          </cell>
          <cell r="G3" t="str">
            <v>45</v>
          </cell>
        </row>
        <row r="4">
          <cell r="F4">
            <v>1044727.15</v>
          </cell>
          <cell r="G4" t="str">
            <v>80101020020301500Богучанский районный Совет</v>
          </cell>
        </row>
        <row r="5">
          <cell r="F5">
            <v>2356889.85</v>
          </cell>
          <cell r="G5" t="str">
            <v>80101030020401500Богучанский районный Совет</v>
          </cell>
        </row>
        <row r="6">
          <cell r="F6">
            <v>983856</v>
          </cell>
          <cell r="G6" t="str">
            <v>80101030021201500Богучанский районный Совет</v>
          </cell>
        </row>
        <row r="7">
          <cell r="F7">
            <v>58.7</v>
          </cell>
          <cell r="G7" t="str">
            <v>80101037950182500Богучанский районный Совет</v>
          </cell>
        </row>
        <row r="8">
          <cell r="F8">
            <v>523237.95</v>
          </cell>
          <cell r="G8" t="str">
            <v>80201060020401500Контрольно-счетная комиссия Богучанского района</v>
          </cell>
        </row>
        <row r="9">
          <cell r="F9">
            <v>665992.05000000005</v>
          </cell>
          <cell r="G9" t="str">
            <v>80201060022501500Контрольно-счетная комиссия Богучанского района</v>
          </cell>
        </row>
        <row r="10">
          <cell r="F10">
            <v>58.7</v>
          </cell>
          <cell r="G10" t="str">
            <v>80201067950182500Контрольно-счетная комиссия Богучанского района</v>
          </cell>
        </row>
        <row r="11">
          <cell r="F11">
            <v>37670886.340000004</v>
          </cell>
          <cell r="G11" t="str">
            <v>80601040020401500Администрация Богучанского района</v>
          </cell>
        </row>
        <row r="12">
          <cell r="F12">
            <v>1172100</v>
          </cell>
          <cell r="G12" t="str">
            <v>80601040020800500Администрация Богучанского района</v>
          </cell>
        </row>
        <row r="13">
          <cell r="F13">
            <v>44429.66</v>
          </cell>
          <cell r="G13" t="str">
            <v>80601045201501500Администрация Богучанского района</v>
          </cell>
        </row>
        <row r="14">
          <cell r="F14">
            <v>31794.84</v>
          </cell>
          <cell r="G14" t="str">
            <v>80601047950176500Администрация Богучанского района</v>
          </cell>
        </row>
        <row r="15">
          <cell r="F15">
            <v>11475.75</v>
          </cell>
          <cell r="G15" t="str">
            <v>80601047950182500Администрация Богучанского района</v>
          </cell>
        </row>
        <row r="16">
          <cell r="F16">
            <v>457500</v>
          </cell>
          <cell r="G16" t="str">
            <v>80601048130003500Администрация Богучанского района</v>
          </cell>
        </row>
        <row r="17">
          <cell r="F17">
            <v>463800</v>
          </cell>
          <cell r="G17" t="str">
            <v>80601049210201500Администрация Богучанского района</v>
          </cell>
        </row>
        <row r="18">
          <cell r="F18">
            <v>8133</v>
          </cell>
          <cell r="G18" t="str">
            <v>80601050014000500Администрация Богучанского района</v>
          </cell>
        </row>
        <row r="19">
          <cell r="F19">
            <v>299744</v>
          </cell>
          <cell r="G19" t="str">
            <v>80601070200002500Администрация Богучанского района</v>
          </cell>
        </row>
        <row r="20">
          <cell r="F20">
            <v>15000</v>
          </cell>
          <cell r="G20" t="str">
            <v>80601130920300801Администрация Богучанского района</v>
          </cell>
        </row>
        <row r="21">
          <cell r="F21">
            <v>40100</v>
          </cell>
          <cell r="G21" t="str">
            <v>80601139210203500Администрация Богучанского района</v>
          </cell>
        </row>
        <row r="22">
          <cell r="F22">
            <v>1053000</v>
          </cell>
          <cell r="G22" t="str">
            <v>80603092471000500Администрация Богучанского района</v>
          </cell>
        </row>
        <row r="23">
          <cell r="F23">
            <v>336000</v>
          </cell>
          <cell r="G23" t="str">
            <v>80603100700500500Администрация Богучанского района</v>
          </cell>
        </row>
        <row r="24">
          <cell r="F24">
            <v>30000</v>
          </cell>
          <cell r="G24" t="str">
            <v>80603147950183500Администрация Богучанского района</v>
          </cell>
        </row>
        <row r="25">
          <cell r="F25">
            <v>219000</v>
          </cell>
          <cell r="G25" t="str">
            <v>80604052670501006Администрация Богучанского района</v>
          </cell>
        </row>
        <row r="26">
          <cell r="F26">
            <v>16800</v>
          </cell>
          <cell r="G26" t="str">
            <v>80604055225635500Администрация Богучанского района</v>
          </cell>
        </row>
        <row r="27">
          <cell r="F27">
            <v>1013000</v>
          </cell>
          <cell r="G27" t="str">
            <v>80604059210252500Администрация Богучанского района</v>
          </cell>
        </row>
        <row r="28">
          <cell r="F28">
            <v>1327500</v>
          </cell>
          <cell r="G28" t="str">
            <v>80604083000200006Администрация Богучанского района</v>
          </cell>
        </row>
        <row r="29">
          <cell r="F29">
            <v>16850000</v>
          </cell>
          <cell r="G29" t="str">
            <v>80604083030200006Администрация Богучанского района</v>
          </cell>
        </row>
        <row r="30">
          <cell r="F30">
            <v>12908782</v>
          </cell>
          <cell r="G30" t="str">
            <v>80604095222021500Администрация Богучанского района</v>
          </cell>
        </row>
        <row r="31">
          <cell r="F31">
            <v>28000</v>
          </cell>
          <cell r="G31" t="str">
            <v>80604096000200706Администрация Богучанского района</v>
          </cell>
        </row>
        <row r="32">
          <cell r="F32">
            <v>600000</v>
          </cell>
          <cell r="G32" t="str">
            <v>80604125222201006Администрация Богучанского района</v>
          </cell>
        </row>
        <row r="33">
          <cell r="F33">
            <v>305000</v>
          </cell>
          <cell r="G33" t="str">
            <v>80604127950181006Администрация Богучанского района</v>
          </cell>
        </row>
        <row r="34">
          <cell r="F34">
            <v>355778</v>
          </cell>
          <cell r="G34" t="str">
            <v>80605023510102703Администрация Богучанского района</v>
          </cell>
        </row>
        <row r="35">
          <cell r="F35">
            <v>6846</v>
          </cell>
          <cell r="G35" t="str">
            <v>80605023510103712Администрация Богучанского района</v>
          </cell>
        </row>
        <row r="36">
          <cell r="F36">
            <v>17789.900000000001</v>
          </cell>
          <cell r="G36" t="str">
            <v>80605023510104713Администрация Богучанского района</v>
          </cell>
        </row>
        <row r="37">
          <cell r="F37">
            <v>102459560</v>
          </cell>
          <cell r="G37" t="str">
            <v>80605023510202006Администрация Богучанского района</v>
          </cell>
        </row>
        <row r="38">
          <cell r="F38">
            <v>30598240</v>
          </cell>
          <cell r="G38" t="str">
            <v>80605023510302006Администрация Богучанского района</v>
          </cell>
        </row>
        <row r="39">
          <cell r="F39">
            <v>17433100</v>
          </cell>
          <cell r="G39" t="str">
            <v>80605029210103006Администрация Богучанского района</v>
          </cell>
        </row>
        <row r="40">
          <cell r="F40">
            <v>6839200</v>
          </cell>
          <cell r="G40" t="str">
            <v>80605029210149006Администрация Богучанского района</v>
          </cell>
        </row>
        <row r="41">
          <cell r="F41">
            <v>17772100</v>
          </cell>
          <cell r="G41" t="str">
            <v>80605029210150006Администрация Богучанского района</v>
          </cell>
        </row>
        <row r="42">
          <cell r="F42">
            <v>45000</v>
          </cell>
          <cell r="G42" t="str">
            <v>80605037950187500Администрация Богучанского района</v>
          </cell>
        </row>
        <row r="43">
          <cell r="F43">
            <v>394615.17</v>
          </cell>
          <cell r="G43" t="str">
            <v>80605050029900001Администрация Богучанского района</v>
          </cell>
        </row>
        <row r="44">
          <cell r="F44">
            <v>1069715.73</v>
          </cell>
          <cell r="G44" t="str">
            <v>80610014910100802Администрация Богучанского района</v>
          </cell>
        </row>
        <row r="45">
          <cell r="F45">
            <v>165000</v>
          </cell>
          <cell r="G45" t="str">
            <v>80610038130001005Администрация Богучанского района</v>
          </cell>
        </row>
        <row r="46">
          <cell r="F46">
            <v>2900</v>
          </cell>
          <cell r="G46" t="str">
            <v>80610038130002005Администрация Богучанского района</v>
          </cell>
        </row>
        <row r="47">
          <cell r="F47">
            <v>2059100</v>
          </cell>
          <cell r="G47" t="str">
            <v>80611027950179069Администрация Богучанского района</v>
          </cell>
        </row>
        <row r="48">
          <cell r="F48">
            <v>15298060</v>
          </cell>
          <cell r="G48" t="str">
            <v>80603102479901610МБУ "МПЧ N 1"</v>
          </cell>
        </row>
        <row r="49">
          <cell r="F49">
            <v>250610</v>
          </cell>
          <cell r="G49" t="str">
            <v>80603102479901694МБУ "МПЧ N 1"</v>
          </cell>
        </row>
        <row r="50">
          <cell r="F50">
            <v>70186.080000000002</v>
          </cell>
          <cell r="G50" t="str">
            <v>80603105226202699МБУ "МПЧ N 1"</v>
          </cell>
        </row>
        <row r="51">
          <cell r="F51">
            <v>708.94999999999982</v>
          </cell>
          <cell r="G51" t="str">
            <v>80603107950182699МБУ "МПЧ N 1"</v>
          </cell>
        </row>
        <row r="52">
          <cell r="F52">
            <v>1036763</v>
          </cell>
          <cell r="G52" t="str">
            <v>80607074310101699МБУ "ЦС и ДМ"</v>
          </cell>
        </row>
        <row r="53">
          <cell r="F53">
            <v>2355624</v>
          </cell>
          <cell r="G53" t="str">
            <v>80607074319901610МБУ "ЦС и ДМ"</v>
          </cell>
        </row>
        <row r="54">
          <cell r="F54">
            <v>119300</v>
          </cell>
          <cell r="G54" t="str">
            <v>80607075201501610МБУ "ЦС и ДМ"</v>
          </cell>
        </row>
        <row r="55">
          <cell r="F55">
            <v>105700</v>
          </cell>
          <cell r="G55" t="str">
            <v>80607077950131693МБУ "ЦС и ДМ"</v>
          </cell>
        </row>
        <row r="56">
          <cell r="F56">
            <v>163663.29999999999</v>
          </cell>
          <cell r="G56" t="str">
            <v>80607077950131699МБУ "ЦС и ДМ"</v>
          </cell>
        </row>
        <row r="57">
          <cell r="F57">
            <v>19871.8</v>
          </cell>
          <cell r="G57" t="str">
            <v>80607077950176699МБУ "ЦС и ДМ"</v>
          </cell>
        </row>
        <row r="58">
          <cell r="F58">
            <v>159260</v>
          </cell>
          <cell r="G58" t="str">
            <v>80607077950177699МБУ "ЦС и ДМ"</v>
          </cell>
        </row>
        <row r="59">
          <cell r="F59">
            <v>9824.31</v>
          </cell>
          <cell r="G59" t="str">
            <v>80607077950182699МБУ "ЦС и ДМ"</v>
          </cell>
        </row>
        <row r="60">
          <cell r="F60">
            <v>2598996</v>
          </cell>
          <cell r="G60" t="str">
            <v>80609010960201699МБУЗ Богучанская ЦРБ</v>
          </cell>
        </row>
        <row r="61">
          <cell r="F61">
            <v>2536811.21</v>
          </cell>
          <cell r="G61" t="str">
            <v>80609014709901694МБУЗ Богучанская ЦРБ</v>
          </cell>
        </row>
        <row r="62">
          <cell r="F62">
            <v>1498203.45</v>
          </cell>
          <cell r="G62" t="str">
            <v>80609014709901696МБУЗ Богучанская ЦРБ</v>
          </cell>
        </row>
        <row r="63">
          <cell r="F63">
            <v>470300</v>
          </cell>
          <cell r="G63" t="str">
            <v>80609015118200699МБУЗ Богучанская ЦРБ</v>
          </cell>
        </row>
        <row r="64">
          <cell r="F64">
            <v>493200</v>
          </cell>
          <cell r="G64" t="str">
            <v>80609017950174699МБУЗ Богучанская ЦРБ</v>
          </cell>
        </row>
        <row r="65">
          <cell r="F65">
            <v>964900</v>
          </cell>
          <cell r="G65" t="str">
            <v>80609020960100699МБУЗ Богучанская ЦРБ</v>
          </cell>
        </row>
        <row r="66">
          <cell r="F66">
            <v>350000</v>
          </cell>
          <cell r="G66" t="str">
            <v>80609021020101698МБУЗ Богучанская ЦРБ</v>
          </cell>
        </row>
        <row r="67">
          <cell r="F67">
            <v>700000</v>
          </cell>
          <cell r="G67" t="str">
            <v>80609024719901695МБУЗ Богучанская ЦРБ</v>
          </cell>
        </row>
        <row r="68">
          <cell r="F68">
            <v>1528409.82</v>
          </cell>
          <cell r="G68" t="str">
            <v>80609024719901696МБУЗ Богучанская ЦРБ</v>
          </cell>
        </row>
        <row r="69">
          <cell r="F69">
            <v>31090</v>
          </cell>
          <cell r="G69" t="str">
            <v>80609024789901631МБУЗ Богучанская ЦРБ</v>
          </cell>
        </row>
        <row r="70">
          <cell r="F70">
            <v>1873500</v>
          </cell>
          <cell r="G70" t="str">
            <v>80609025058301699МБУЗ Богучанская ЦРБ</v>
          </cell>
        </row>
        <row r="71">
          <cell r="F71">
            <v>1307700</v>
          </cell>
          <cell r="G71" t="str">
            <v>80609025201801699МБУЗ Богучанская ЦРБ</v>
          </cell>
        </row>
        <row r="72">
          <cell r="F72">
            <v>3109000</v>
          </cell>
          <cell r="G72" t="str">
            <v>80609025221505641МБУЗ Богучанская ЦРБ</v>
          </cell>
        </row>
        <row r="73">
          <cell r="F73">
            <v>560000</v>
          </cell>
          <cell r="G73" t="str">
            <v>80609027950171699МБУЗ Богучанская ЦРБ</v>
          </cell>
        </row>
        <row r="74">
          <cell r="F74">
            <v>1890200</v>
          </cell>
          <cell r="G74" t="str">
            <v>80609045201801699МБУЗ Богучанская ЦРБ</v>
          </cell>
        </row>
        <row r="75">
          <cell r="F75">
            <v>14649900</v>
          </cell>
          <cell r="G75" t="str">
            <v>80609049210272610МБУЗ Богучанская ЦРБ</v>
          </cell>
        </row>
        <row r="76">
          <cell r="F76">
            <v>100000</v>
          </cell>
          <cell r="G76" t="str">
            <v>80609049210272699МБУЗ Богучанская ЦРБ</v>
          </cell>
        </row>
        <row r="77">
          <cell r="F77">
            <v>7200</v>
          </cell>
          <cell r="G77" t="str">
            <v>80609094859702691МБУЗ Богучанская ЦРБ</v>
          </cell>
        </row>
        <row r="78">
          <cell r="F78">
            <v>60000</v>
          </cell>
          <cell r="G78" t="str">
            <v>80609095205500699МБУЗ Богучанская ЦРБ</v>
          </cell>
        </row>
        <row r="79">
          <cell r="F79">
            <v>39743.599999999999</v>
          </cell>
          <cell r="G79" t="str">
            <v>80609097950176699МБУЗ Богучанская ЦРБ</v>
          </cell>
        </row>
        <row r="80">
          <cell r="F80">
            <v>953.42</v>
          </cell>
          <cell r="G80" t="str">
            <v>80609097950182699МБУЗ Богучанская ЦРБ</v>
          </cell>
        </row>
        <row r="81">
          <cell r="F81">
            <v>150000</v>
          </cell>
          <cell r="G81" t="str">
            <v>80609097950184699МБУЗ Богучанская ЦРБ</v>
          </cell>
        </row>
        <row r="82">
          <cell r="F82">
            <v>39004</v>
          </cell>
          <cell r="G82" t="str">
            <v>80609010960201699МБУЗ Чуноярская участковая больница</v>
          </cell>
        </row>
        <row r="83">
          <cell r="F83">
            <v>590</v>
          </cell>
          <cell r="G83" t="str">
            <v>80609014709901683МБУЗ Чуноярская участковая больница</v>
          </cell>
        </row>
        <row r="84">
          <cell r="F84">
            <v>534410</v>
          </cell>
          <cell r="G84" t="str">
            <v>80609015225108699МБУЗ Чуноярская участковая больница</v>
          </cell>
        </row>
        <row r="85">
          <cell r="F85">
            <v>148500</v>
          </cell>
          <cell r="G85" t="str">
            <v>80609025058301699МБУЗ Чуноярская участковая больница</v>
          </cell>
        </row>
        <row r="86">
          <cell r="F86">
            <v>295300</v>
          </cell>
          <cell r="G86" t="str">
            <v>80609045201801699МБУЗ Чуноярская участковая больница</v>
          </cell>
        </row>
        <row r="87">
          <cell r="F87">
            <v>3077200</v>
          </cell>
          <cell r="G87" t="str">
            <v>80609049210272610МБУЗ Чуноярская участковая больница</v>
          </cell>
        </row>
        <row r="88">
          <cell r="F88">
            <v>11565.78</v>
          </cell>
          <cell r="G88" t="str">
            <v>80609097950182699МБУЗ Чуноярская участковая больница</v>
          </cell>
        </row>
        <row r="89">
          <cell r="F89">
            <v>345286</v>
          </cell>
          <cell r="G89" t="str">
            <v>83004096000299500МКУ "МС Заказчика"</v>
          </cell>
        </row>
        <row r="90">
          <cell r="F90">
            <v>500000</v>
          </cell>
          <cell r="G90" t="str">
            <v>83005013500299500МКУ "МС Заказчика"</v>
          </cell>
        </row>
        <row r="91">
          <cell r="F91">
            <v>21323200</v>
          </cell>
          <cell r="G91" t="str">
            <v>83005015229402003МКУ "МС Заказчика"</v>
          </cell>
        </row>
        <row r="92">
          <cell r="F92">
            <v>320223</v>
          </cell>
          <cell r="G92" t="str">
            <v>83005017950172731МКУ "МС Заказчика"</v>
          </cell>
        </row>
        <row r="93">
          <cell r="F93">
            <v>33550000</v>
          </cell>
          <cell r="G93" t="str">
            <v>83005020700400500МКУ "МС Заказчика"</v>
          </cell>
        </row>
        <row r="94">
          <cell r="F94">
            <v>3378500</v>
          </cell>
          <cell r="G94" t="str">
            <v>83005021020101772МКУ "МС Заказчика"</v>
          </cell>
        </row>
        <row r="95">
          <cell r="F95">
            <v>34757209</v>
          </cell>
          <cell r="G95" t="str">
            <v>83005023510599500МКУ "МС Заказчика"</v>
          </cell>
        </row>
        <row r="96">
          <cell r="F96">
            <v>16473</v>
          </cell>
          <cell r="G96" t="str">
            <v>83005023510599774МКУ "МС Заказчика"</v>
          </cell>
        </row>
        <row r="97">
          <cell r="F97">
            <v>1920</v>
          </cell>
          <cell r="G97" t="str">
            <v>83005023510599775МКУ "МС Заказчика"</v>
          </cell>
        </row>
        <row r="98">
          <cell r="F98">
            <v>29000</v>
          </cell>
          <cell r="G98" t="str">
            <v>83005023510599782МКУ "МС Заказчика"</v>
          </cell>
        </row>
        <row r="99">
          <cell r="F99">
            <v>9300000</v>
          </cell>
          <cell r="G99" t="str">
            <v>83005025225103003МКУ "МС Заказчика"</v>
          </cell>
        </row>
        <row r="100">
          <cell r="F100">
            <v>1723856</v>
          </cell>
          <cell r="G100" t="str">
            <v>83005025225107500МКУ "МС Заказчика"</v>
          </cell>
        </row>
        <row r="101">
          <cell r="F101">
            <v>1875511</v>
          </cell>
          <cell r="G101" t="str">
            <v>83005025225108500МКУ "МС Заказчика"</v>
          </cell>
        </row>
        <row r="102">
          <cell r="F102">
            <v>2900000</v>
          </cell>
          <cell r="G102" t="str">
            <v>83005025226007500МКУ "МС Заказчика"</v>
          </cell>
        </row>
        <row r="103">
          <cell r="F103">
            <v>670793</v>
          </cell>
          <cell r="G103" t="str">
            <v>83005030700400500МКУ "МС Заказчика"</v>
          </cell>
        </row>
        <row r="104">
          <cell r="F104">
            <v>2621553.83</v>
          </cell>
          <cell r="G104" t="str">
            <v>83005050029900001МКУ "МС Заказчика"</v>
          </cell>
        </row>
        <row r="105">
          <cell r="F105">
            <v>2000000</v>
          </cell>
          <cell r="G105" t="str">
            <v>83005051020101781МКУ "МС Заказчика"</v>
          </cell>
        </row>
        <row r="106">
          <cell r="F106">
            <v>64700</v>
          </cell>
          <cell r="G106" t="str">
            <v>83005053510599781МКУ "МС Заказчика"</v>
          </cell>
        </row>
        <row r="107">
          <cell r="F107">
            <v>11000000</v>
          </cell>
          <cell r="G107" t="str">
            <v>83005055226001003МКУ "МС Заказчика"</v>
          </cell>
        </row>
        <row r="108">
          <cell r="F108">
            <v>58.7</v>
          </cell>
          <cell r="G108" t="str">
            <v>83005057950182001МКУ "МС Заказчика"</v>
          </cell>
        </row>
        <row r="109">
          <cell r="F109">
            <v>3313747.03</v>
          </cell>
          <cell r="G109" t="str">
            <v>83007014209999001МКУ "МС Заказчика"</v>
          </cell>
        </row>
        <row r="110">
          <cell r="F110">
            <v>64376</v>
          </cell>
          <cell r="G110" t="str">
            <v>83007014209999772МКУ "МС Заказчика"</v>
          </cell>
        </row>
        <row r="111">
          <cell r="F111">
            <v>21641</v>
          </cell>
          <cell r="G111" t="str">
            <v>83007014209999774МКУ "МС Заказчика"</v>
          </cell>
        </row>
        <row r="112">
          <cell r="F112">
            <v>4270100</v>
          </cell>
          <cell r="G112" t="str">
            <v>83007015225103022МКУ "МС Заказчика"</v>
          </cell>
        </row>
        <row r="113">
          <cell r="F113">
            <v>2142436</v>
          </cell>
          <cell r="G113" t="str">
            <v>83007015225107022МКУ "МС Заказчика"</v>
          </cell>
        </row>
        <row r="114">
          <cell r="F114">
            <v>3329727</v>
          </cell>
          <cell r="G114" t="str">
            <v>83007024219999001МКУ "МС Заказчика"</v>
          </cell>
        </row>
        <row r="115">
          <cell r="F115">
            <v>44079</v>
          </cell>
          <cell r="G115" t="str">
            <v>83007024219999774МКУ "МС Заказчика"</v>
          </cell>
        </row>
        <row r="116">
          <cell r="F116">
            <v>4363782</v>
          </cell>
          <cell r="G116" t="str">
            <v>83007025225107022МКУ "МС Заказчика"</v>
          </cell>
        </row>
        <row r="117">
          <cell r="F117">
            <v>59459.75</v>
          </cell>
          <cell r="G117" t="str">
            <v>84810025226202699МБУ ЦСО</v>
          </cell>
        </row>
        <row r="118">
          <cell r="F118">
            <v>600.6</v>
          </cell>
          <cell r="G118" t="str">
            <v>84810027950182699МБУ ЦСО</v>
          </cell>
        </row>
        <row r="119">
          <cell r="F119">
            <v>236800</v>
          </cell>
          <cell r="G119" t="str">
            <v>84810027950185699МБУ ЦСО</v>
          </cell>
        </row>
        <row r="120">
          <cell r="F120">
            <v>23064000</v>
          </cell>
          <cell r="G120" t="str">
            <v>84810029210261610МБУ ЦСО</v>
          </cell>
        </row>
        <row r="121">
          <cell r="F121">
            <v>617500</v>
          </cell>
          <cell r="G121" t="str">
            <v>84801130029900001УСЗН Богучанского района</v>
          </cell>
        </row>
        <row r="122">
          <cell r="F122">
            <v>189200</v>
          </cell>
          <cell r="G122" t="str">
            <v>84807077950178447УСЗН Богучанского района</v>
          </cell>
        </row>
        <row r="123">
          <cell r="F123">
            <v>73894.7</v>
          </cell>
          <cell r="G123" t="str">
            <v>84810035052901005УСЗН Богучанского района</v>
          </cell>
        </row>
        <row r="124">
          <cell r="F124">
            <v>10300</v>
          </cell>
          <cell r="G124" t="str">
            <v>84810035054500005УСЗН Богучанского района</v>
          </cell>
        </row>
        <row r="125">
          <cell r="F125">
            <v>140184.60999999999</v>
          </cell>
          <cell r="G125" t="str">
            <v>84810035054681005УСЗН Богучанского района</v>
          </cell>
        </row>
        <row r="126">
          <cell r="F126">
            <v>1471771.65</v>
          </cell>
          <cell r="G126" t="str">
            <v>84810035054682005УСЗН Богучанского района</v>
          </cell>
        </row>
        <row r="127">
          <cell r="F127">
            <v>23717828.739999998</v>
          </cell>
          <cell r="G127" t="str">
            <v>84810035054683005УСЗН Богучанского района</v>
          </cell>
        </row>
        <row r="128">
          <cell r="F128">
            <v>19051600</v>
          </cell>
          <cell r="G128" t="str">
            <v>84810035055301005УСЗН Богучанского района</v>
          </cell>
        </row>
        <row r="129">
          <cell r="F129">
            <v>262900</v>
          </cell>
          <cell r="G129" t="str">
            <v>84810035055302005УСЗН Богучанского района</v>
          </cell>
        </row>
        <row r="130">
          <cell r="F130">
            <v>1385800</v>
          </cell>
          <cell r="G130" t="str">
            <v>84810035056005005УСЗН Богучанского района</v>
          </cell>
        </row>
        <row r="131">
          <cell r="F131">
            <v>81197</v>
          </cell>
          <cell r="G131" t="str">
            <v>84810035056011005УСЗН Богучанского района</v>
          </cell>
        </row>
        <row r="132">
          <cell r="F132">
            <v>4169889.95</v>
          </cell>
          <cell r="G132" t="str">
            <v>84810035056012005УСЗН Богучанского района</v>
          </cell>
        </row>
        <row r="133">
          <cell r="F133">
            <v>24500</v>
          </cell>
          <cell r="G133" t="str">
            <v>84810035056026005УСЗН Богучанского района</v>
          </cell>
        </row>
        <row r="134">
          <cell r="F134">
            <v>47403267.049999997</v>
          </cell>
          <cell r="G134" t="str">
            <v>84810035056503005УСЗН Богучанского района</v>
          </cell>
        </row>
        <row r="135">
          <cell r="F135">
            <v>57676600</v>
          </cell>
          <cell r="G135" t="str">
            <v>84810035056504005УСЗН Богучанского района</v>
          </cell>
        </row>
        <row r="136">
          <cell r="F136">
            <v>837942</v>
          </cell>
          <cell r="G136" t="str">
            <v>84810035056505005УСЗН Богучанского района</v>
          </cell>
        </row>
        <row r="137">
          <cell r="F137">
            <v>1020900</v>
          </cell>
          <cell r="G137" t="str">
            <v>84810035056511005УСЗН Богучанского района</v>
          </cell>
        </row>
        <row r="138">
          <cell r="F138">
            <v>13663400</v>
          </cell>
          <cell r="G138" t="str">
            <v>84810035056610005УСЗН Богучанского района</v>
          </cell>
        </row>
        <row r="139">
          <cell r="F139">
            <v>215394</v>
          </cell>
          <cell r="G139" t="str">
            <v>84810035056618005УСЗН Богучанского района</v>
          </cell>
        </row>
        <row r="140">
          <cell r="F140">
            <v>171993</v>
          </cell>
          <cell r="G140" t="str">
            <v>84810035056619005УСЗН Богучанского района</v>
          </cell>
        </row>
        <row r="141">
          <cell r="F141">
            <v>3812.5</v>
          </cell>
          <cell r="G141" t="str">
            <v>84810035056620005УСЗН Богучанского района</v>
          </cell>
        </row>
        <row r="142">
          <cell r="F142">
            <v>231094.5</v>
          </cell>
          <cell r="G142" t="str">
            <v>84810035056621005УСЗН Богучанского района</v>
          </cell>
        </row>
        <row r="143">
          <cell r="F143">
            <v>17373292</v>
          </cell>
          <cell r="G143" t="str">
            <v>84810035056622005УСЗН Богучанского района</v>
          </cell>
        </row>
        <row r="144">
          <cell r="F144">
            <v>307496</v>
          </cell>
          <cell r="G144" t="str">
            <v>84810035056623005УСЗН Богучанского района</v>
          </cell>
        </row>
        <row r="145">
          <cell r="F145">
            <v>602551</v>
          </cell>
          <cell r="G145" t="str">
            <v>84810035056624005УСЗН Богучанского района</v>
          </cell>
        </row>
        <row r="146">
          <cell r="F146">
            <v>10665</v>
          </cell>
          <cell r="G146" t="str">
            <v>84810035056625005УСЗН Богучанского района</v>
          </cell>
        </row>
        <row r="147">
          <cell r="F147">
            <v>9107906</v>
          </cell>
          <cell r="G147" t="str">
            <v>84810035056627005УСЗН Богучанского района</v>
          </cell>
        </row>
        <row r="148">
          <cell r="F148">
            <v>308900</v>
          </cell>
          <cell r="G148" t="str">
            <v>84810035056701005УСЗН Богучанского района</v>
          </cell>
        </row>
        <row r="149">
          <cell r="F149">
            <v>5500</v>
          </cell>
          <cell r="G149" t="str">
            <v>84810035056702005УСЗН Богучанского района</v>
          </cell>
        </row>
        <row r="150">
          <cell r="F150">
            <v>37253700</v>
          </cell>
          <cell r="G150" t="str">
            <v>84810035056801005УСЗН Богучанского района</v>
          </cell>
        </row>
        <row r="151">
          <cell r="F151">
            <v>659400</v>
          </cell>
          <cell r="G151" t="str">
            <v>84810035056802005УСЗН Богучанского района</v>
          </cell>
        </row>
        <row r="152">
          <cell r="F152">
            <v>246176.36</v>
          </cell>
          <cell r="G152" t="str">
            <v>84810035057001005УСЗН Богучанского района</v>
          </cell>
        </row>
        <row r="153">
          <cell r="F153">
            <v>1829800</v>
          </cell>
          <cell r="G153" t="str">
            <v>84810035057805005УСЗН Богучанского района</v>
          </cell>
        </row>
        <row r="154">
          <cell r="F154">
            <v>780600</v>
          </cell>
          <cell r="G154" t="str">
            <v>84810035057806005УСЗН Богучанского района</v>
          </cell>
        </row>
        <row r="155">
          <cell r="F155">
            <v>3100</v>
          </cell>
          <cell r="G155" t="str">
            <v>84810035057808005УСЗН Богучанского района</v>
          </cell>
        </row>
        <row r="156">
          <cell r="F156">
            <v>50600</v>
          </cell>
          <cell r="G156" t="str">
            <v>84810035057809005УСЗН Богучанского района</v>
          </cell>
        </row>
        <row r="157">
          <cell r="F157">
            <v>383000</v>
          </cell>
          <cell r="G157" t="str">
            <v>84810035057810005УСЗН Богучанского района</v>
          </cell>
        </row>
        <row r="158">
          <cell r="F158">
            <v>455900</v>
          </cell>
          <cell r="G158" t="str">
            <v>84810035057811005УСЗН Богучанского района</v>
          </cell>
        </row>
        <row r="159">
          <cell r="F159">
            <v>63700</v>
          </cell>
          <cell r="G159" t="str">
            <v>84810035057904005УСЗН Богучанского района</v>
          </cell>
        </row>
        <row r="160">
          <cell r="F160">
            <v>18800</v>
          </cell>
          <cell r="G160" t="str">
            <v>84810035057907005УСЗН Богучанского района</v>
          </cell>
        </row>
        <row r="161">
          <cell r="F161">
            <v>1022900</v>
          </cell>
          <cell r="G161" t="str">
            <v>84810035057909005УСЗН Богучанского района</v>
          </cell>
        </row>
        <row r="162">
          <cell r="F162">
            <v>316900</v>
          </cell>
          <cell r="G162" t="str">
            <v>84810035057911005УСЗН Богучанского района</v>
          </cell>
        </row>
        <row r="163">
          <cell r="F163">
            <v>408824</v>
          </cell>
          <cell r="G163" t="str">
            <v>84810035059101005УСЗН Богучанского района</v>
          </cell>
        </row>
        <row r="164">
          <cell r="F164">
            <v>169800</v>
          </cell>
          <cell r="G164" t="str">
            <v>84810035059102005УСЗН Богучанского района</v>
          </cell>
        </row>
        <row r="165">
          <cell r="F165">
            <v>8073.2</v>
          </cell>
          <cell r="G165" t="str">
            <v>84810035059103005УСЗН Богучанского района</v>
          </cell>
        </row>
        <row r="166">
          <cell r="F166">
            <v>1354102.8</v>
          </cell>
          <cell r="G166" t="str">
            <v>84810035059801005УСЗН Богучанского района</v>
          </cell>
        </row>
        <row r="167">
          <cell r="F167">
            <v>25100</v>
          </cell>
          <cell r="G167" t="str">
            <v>84810035059802005УСЗН Богучанского района</v>
          </cell>
        </row>
        <row r="168">
          <cell r="F168">
            <v>420000</v>
          </cell>
          <cell r="G168" t="str">
            <v>84810035226805068УСЗН Богучанского района</v>
          </cell>
        </row>
        <row r="169">
          <cell r="F169">
            <v>7400</v>
          </cell>
          <cell r="G169" t="str">
            <v>84810035226806068УСЗН Богучанского района</v>
          </cell>
        </row>
        <row r="170">
          <cell r="F170">
            <v>943100</v>
          </cell>
          <cell r="G170" t="str">
            <v>84810035227101068УСЗН Богучанского района</v>
          </cell>
        </row>
        <row r="171">
          <cell r="F171">
            <v>235900</v>
          </cell>
          <cell r="G171" t="str">
            <v>84810035227102068УСЗН Богучанского района</v>
          </cell>
        </row>
        <row r="172">
          <cell r="F172">
            <v>502400</v>
          </cell>
          <cell r="G172" t="str">
            <v>84810035227103068УСЗН Богучанского района</v>
          </cell>
        </row>
        <row r="173">
          <cell r="F173">
            <v>29800</v>
          </cell>
          <cell r="G173" t="str">
            <v>84810035227104068УСЗН Богучанского района</v>
          </cell>
        </row>
        <row r="174">
          <cell r="F174">
            <v>44744000</v>
          </cell>
          <cell r="G174" t="str">
            <v>84810045223738068УСЗН Богучанского района</v>
          </cell>
        </row>
        <row r="175">
          <cell r="F175">
            <v>791800</v>
          </cell>
          <cell r="G175" t="str">
            <v>84810045223739068УСЗН Богучанского района</v>
          </cell>
        </row>
        <row r="176">
          <cell r="F176">
            <v>59459.75</v>
          </cell>
          <cell r="G176" t="str">
            <v>84810065226202500УСЗН Богучанского района</v>
          </cell>
        </row>
        <row r="177">
          <cell r="F177">
            <v>600.6</v>
          </cell>
          <cell r="G177" t="str">
            <v>84810067950182500УСЗН Богучанского района</v>
          </cell>
        </row>
        <row r="178">
          <cell r="F178">
            <v>18252700</v>
          </cell>
          <cell r="G178" t="str">
            <v>84810069210202500УСЗН Богучанского района</v>
          </cell>
        </row>
        <row r="179">
          <cell r="F179">
            <v>2525887</v>
          </cell>
          <cell r="G179" t="str">
            <v>85607024239901610МБОУ ДОД Ангарская ДШИ</v>
          </cell>
        </row>
        <row r="180">
          <cell r="F180">
            <v>60</v>
          </cell>
          <cell r="G180" t="str">
            <v>85607024239901683МБОУ ДОД Ангарская ДШИ</v>
          </cell>
        </row>
        <row r="181">
          <cell r="F181">
            <v>103300</v>
          </cell>
          <cell r="G181" t="str">
            <v>85607025201501610МБОУ ДОД Ангарская ДШИ</v>
          </cell>
        </row>
        <row r="182">
          <cell r="F182">
            <v>8640</v>
          </cell>
          <cell r="G182" t="str">
            <v>85607025220446699МБОУ ДОД Ангарская ДШИ</v>
          </cell>
        </row>
        <row r="183">
          <cell r="F183">
            <v>52940</v>
          </cell>
          <cell r="G183" t="str">
            <v>85607025225108699МБОУ ДОД Ангарская ДШИ</v>
          </cell>
        </row>
        <row r="184">
          <cell r="F184">
            <v>2160</v>
          </cell>
          <cell r="G184" t="str">
            <v>85607027950143624МБОУ ДОД Ангарская ДШИ</v>
          </cell>
        </row>
        <row r="185">
          <cell r="F185">
            <v>6378.3</v>
          </cell>
          <cell r="G185" t="str">
            <v>85607027950182699МБОУ ДОД Ангарская ДШИ</v>
          </cell>
        </row>
        <row r="186">
          <cell r="F186">
            <v>7699515</v>
          </cell>
          <cell r="G186" t="str">
            <v>85607024239901610МБОУ ДОД Богучанская ДШИ</v>
          </cell>
        </row>
        <row r="187">
          <cell r="F187">
            <v>3416</v>
          </cell>
          <cell r="G187" t="str">
            <v>85607024239901697МБОУ ДОД Богучанская ДШИ</v>
          </cell>
        </row>
        <row r="188">
          <cell r="F188">
            <v>283800</v>
          </cell>
          <cell r="G188" t="str">
            <v>85607025201501610МБОУ ДОД Богучанская ДШИ</v>
          </cell>
        </row>
        <row r="189">
          <cell r="F189">
            <v>12800</v>
          </cell>
          <cell r="G189" t="str">
            <v>85607025220446699МБОУ ДОД Богучанская ДШИ</v>
          </cell>
        </row>
        <row r="190">
          <cell r="F190">
            <v>338220</v>
          </cell>
          <cell r="G190" t="str">
            <v>85607025225107699МБОУ ДОД Богучанская ДШИ</v>
          </cell>
        </row>
        <row r="191">
          <cell r="F191">
            <v>3200</v>
          </cell>
          <cell r="G191" t="str">
            <v>85607027950143624МБОУ ДОД Богучанская ДШИ</v>
          </cell>
        </row>
        <row r="192">
          <cell r="F192">
            <v>23300</v>
          </cell>
          <cell r="G192" t="str">
            <v>85607027950143699МБОУ ДОД Богучанская ДШИ</v>
          </cell>
        </row>
        <row r="193">
          <cell r="F193">
            <v>3021065</v>
          </cell>
          <cell r="G193" t="str">
            <v>85607024239901610МБОУ ДОД Манзенская ДШИ</v>
          </cell>
        </row>
        <row r="194">
          <cell r="F194">
            <v>80</v>
          </cell>
          <cell r="G194" t="str">
            <v>85607024239901683МБОУ ДОД Манзенская ДШИ</v>
          </cell>
        </row>
        <row r="195">
          <cell r="F195">
            <v>200000</v>
          </cell>
          <cell r="G195" t="str">
            <v>85607024239901695МБОУ ДОД Манзенская ДШИ</v>
          </cell>
        </row>
        <row r="196">
          <cell r="F196">
            <v>209400</v>
          </cell>
          <cell r="G196" t="str">
            <v>85607025201501610МБОУ ДОД Манзенская ДШИ</v>
          </cell>
        </row>
        <row r="197">
          <cell r="F197">
            <v>12000</v>
          </cell>
          <cell r="G197" t="str">
            <v>85607025220446699МБОУ ДОД Манзенская ДШИ</v>
          </cell>
        </row>
        <row r="198">
          <cell r="F198">
            <v>78920</v>
          </cell>
          <cell r="G198" t="str">
            <v>85607025225108699МБОУ ДОД Манзенская ДШИ</v>
          </cell>
        </row>
        <row r="199">
          <cell r="F199">
            <v>3000</v>
          </cell>
          <cell r="G199" t="str">
            <v>85607027950143624МБОУ ДОД Манзенская ДШИ</v>
          </cell>
        </row>
        <row r="200">
          <cell r="F200">
            <v>6798.89</v>
          </cell>
          <cell r="G200" t="str">
            <v>85607027950182699МБОУ ДОД Манзенская ДШИ</v>
          </cell>
        </row>
        <row r="201">
          <cell r="F201">
            <v>2997896</v>
          </cell>
          <cell r="G201" t="str">
            <v>85607024239901610МБОУ ДОД Невонская ДШИ</v>
          </cell>
        </row>
        <row r="202">
          <cell r="F202">
            <v>161700</v>
          </cell>
          <cell r="G202" t="str">
            <v>85607025201501610МБОУ ДОД Невонская ДШИ</v>
          </cell>
        </row>
        <row r="203">
          <cell r="F203">
            <v>12000</v>
          </cell>
          <cell r="G203" t="str">
            <v>85607025220446699МБОУ ДОД Невонская ДШИ</v>
          </cell>
        </row>
        <row r="204">
          <cell r="F204">
            <v>173200</v>
          </cell>
          <cell r="G204" t="str">
            <v>85607025220447699МБОУ ДОД Невонская ДШИ</v>
          </cell>
        </row>
        <row r="205">
          <cell r="F205">
            <v>3000</v>
          </cell>
          <cell r="G205" t="str">
            <v>85607027950143624МБОУ ДОД Невонская ДШИ</v>
          </cell>
        </row>
        <row r="206">
          <cell r="F206">
            <v>43300</v>
          </cell>
          <cell r="G206" t="str">
            <v>85607027950143626МБОУ ДОД Невонская ДШИ</v>
          </cell>
        </row>
        <row r="207">
          <cell r="F207">
            <v>8601.75</v>
          </cell>
          <cell r="G207" t="str">
            <v>85607027950182699МБОУ ДОД Невонская ДШИ</v>
          </cell>
        </row>
        <row r="208">
          <cell r="F208">
            <v>3065199</v>
          </cell>
          <cell r="G208" t="str">
            <v>85607024239901610МБОУ ДОД Пинчугская ДШИ</v>
          </cell>
        </row>
        <row r="209">
          <cell r="F209">
            <v>153800</v>
          </cell>
          <cell r="G209" t="str">
            <v>85607025201501610МБОУ ДОД Пинчугская ДШИ</v>
          </cell>
        </row>
        <row r="210">
          <cell r="F210">
            <v>15360</v>
          </cell>
          <cell r="G210" t="str">
            <v>85607025220446699МБОУ ДОД Пинчугская ДШИ</v>
          </cell>
        </row>
        <row r="211">
          <cell r="F211">
            <v>151100</v>
          </cell>
          <cell r="G211" t="str">
            <v>85607025220447699МБОУ ДОД Пинчугская ДШИ</v>
          </cell>
        </row>
        <row r="212">
          <cell r="F212">
            <v>3840</v>
          </cell>
          <cell r="G212" t="str">
            <v>85607027950143624МБОУ ДОД Пинчугская ДШИ</v>
          </cell>
        </row>
        <row r="213">
          <cell r="F213">
            <v>37800</v>
          </cell>
          <cell r="G213" t="str">
            <v>85607027950143626МБОУ ДОД Пинчугская ДШИ</v>
          </cell>
        </row>
        <row r="214">
          <cell r="F214">
            <v>7158.67</v>
          </cell>
          <cell r="G214" t="str">
            <v>85607027950182699МБОУ ДОД Пинчугская ДШИ</v>
          </cell>
        </row>
        <row r="215">
          <cell r="F215">
            <v>3455438</v>
          </cell>
          <cell r="G215" t="str">
            <v>85607024239901610МБОУ ДОД Таежнинская ДШИ</v>
          </cell>
        </row>
        <row r="216">
          <cell r="F216">
            <v>150</v>
          </cell>
          <cell r="G216" t="str">
            <v>85607024239901683МБОУ ДОД Таежнинская ДШИ</v>
          </cell>
        </row>
        <row r="217">
          <cell r="F217">
            <v>20000</v>
          </cell>
          <cell r="G217" t="str">
            <v>85607024239901694МБОУ ДОД Таежнинская ДШИ</v>
          </cell>
        </row>
        <row r="218">
          <cell r="F218">
            <v>172900</v>
          </cell>
          <cell r="G218" t="str">
            <v>85607025201501610МБОУ ДОД Таежнинская ДШИ</v>
          </cell>
        </row>
        <row r="219">
          <cell r="F219">
            <v>12000</v>
          </cell>
          <cell r="G219" t="str">
            <v>85607025220446699МБОУ ДОД Таежнинская ДШИ</v>
          </cell>
        </row>
        <row r="220">
          <cell r="F220">
            <v>143000</v>
          </cell>
          <cell r="G220" t="str">
            <v>85607025220447699МБОУ ДОД Таежнинская ДШИ</v>
          </cell>
        </row>
        <row r="221">
          <cell r="F221">
            <v>122850</v>
          </cell>
          <cell r="G221" t="str">
            <v>85607025225108699МБОУ ДОД Таежнинская ДШИ</v>
          </cell>
        </row>
        <row r="222">
          <cell r="F222">
            <v>3000</v>
          </cell>
          <cell r="G222" t="str">
            <v>85607027950143624МБОУ ДОД Таежнинская ДШИ</v>
          </cell>
        </row>
        <row r="223">
          <cell r="F223">
            <v>35800</v>
          </cell>
          <cell r="G223" t="str">
            <v>85607027950143626МБОУ ДОД Таежнинская ДШИ</v>
          </cell>
        </row>
        <row r="224">
          <cell r="F224">
            <v>7086.04</v>
          </cell>
          <cell r="G224" t="str">
            <v>85607027950182699МБОУ ДОД Таежнинская ДШИ</v>
          </cell>
        </row>
        <row r="225">
          <cell r="F225">
            <v>2738274</v>
          </cell>
          <cell r="G225" t="str">
            <v>85608014419901610МБУК БКМ им. Д.М. Андона</v>
          </cell>
        </row>
        <row r="226">
          <cell r="F226">
            <v>229000</v>
          </cell>
          <cell r="G226" t="str">
            <v>85608015201501610МБУК БКМ им. Д.М. Андона</v>
          </cell>
        </row>
        <row r="227">
          <cell r="F227">
            <v>8288.0499999999993</v>
          </cell>
          <cell r="G227" t="str">
            <v>85608017950182699МБУК БКМ им. Д.М. Андона</v>
          </cell>
        </row>
        <row r="228">
          <cell r="F228">
            <v>31847853</v>
          </cell>
          <cell r="G228" t="str">
            <v>85608014409901610МБУК БМ РДК "Янтарь"</v>
          </cell>
        </row>
        <row r="229">
          <cell r="F229">
            <v>1060</v>
          </cell>
          <cell r="G229" t="str">
            <v>85608014409901683МБУК БМ РДК "Янтарь"</v>
          </cell>
        </row>
        <row r="230">
          <cell r="F230">
            <v>1700000</v>
          </cell>
          <cell r="G230" t="str">
            <v>85608014409901695МБУК БМ РДК "Янтарь"</v>
          </cell>
        </row>
        <row r="231">
          <cell r="F231">
            <v>7391</v>
          </cell>
          <cell r="G231" t="str">
            <v>85608014409901697МБУК БМ РДК "Янтарь"</v>
          </cell>
        </row>
        <row r="232">
          <cell r="F232">
            <v>1804600</v>
          </cell>
          <cell r="G232" t="str">
            <v>85608015201501610МБУК БМ РДК "Янтарь"</v>
          </cell>
        </row>
        <row r="233">
          <cell r="F233">
            <v>18000</v>
          </cell>
          <cell r="G233" t="str">
            <v>85608015220447699МБУК БМ РДК "Янтарь"</v>
          </cell>
        </row>
        <row r="234">
          <cell r="F234">
            <v>731706</v>
          </cell>
          <cell r="G234" t="str">
            <v>85608015225107699МБУК БМ РДК "Янтарь"</v>
          </cell>
        </row>
        <row r="235">
          <cell r="F235">
            <v>1009539</v>
          </cell>
          <cell r="G235" t="str">
            <v>85608015225108699МБУК БМ РДК "Янтарь"</v>
          </cell>
        </row>
        <row r="236">
          <cell r="F236">
            <v>4500</v>
          </cell>
          <cell r="G236" t="str">
            <v>85608017950143626МБУК БМ РДК "Янтарь"</v>
          </cell>
        </row>
        <row r="237">
          <cell r="F237">
            <v>1965000</v>
          </cell>
          <cell r="G237" t="str">
            <v>85608017950143699МБУК БМ РДК "Янтарь"</v>
          </cell>
        </row>
        <row r="238">
          <cell r="F238">
            <v>1799.46</v>
          </cell>
          <cell r="G238" t="str">
            <v>85608017950182699МБУК БМ РДК "Янтарь"</v>
          </cell>
        </row>
        <row r="239">
          <cell r="F239">
            <v>1762300</v>
          </cell>
          <cell r="G239" t="str">
            <v>85608018600000610МБУК БМ РДК "Янтарь"</v>
          </cell>
        </row>
        <row r="240">
          <cell r="F240">
            <v>178146.76</v>
          </cell>
          <cell r="G240" t="str">
            <v>85608045226202699МБУК БМ РДК "Янтарь"</v>
          </cell>
        </row>
        <row r="241">
          <cell r="F241">
            <v>147200</v>
          </cell>
          <cell r="G241" t="str">
            <v>85608014400200699МБУК БМЦРБ</v>
          </cell>
        </row>
        <row r="242">
          <cell r="F242">
            <v>16044482</v>
          </cell>
          <cell r="G242" t="str">
            <v>85608014429901610МБУК БМЦРБ</v>
          </cell>
        </row>
        <row r="243">
          <cell r="F243">
            <v>750</v>
          </cell>
          <cell r="G243" t="str">
            <v>85608014429901694МБУК БМЦРБ</v>
          </cell>
        </row>
        <row r="244">
          <cell r="F244">
            <v>660000</v>
          </cell>
          <cell r="G244" t="str">
            <v>85608014429901695МБУК БМЦРБ</v>
          </cell>
        </row>
        <row r="245">
          <cell r="F245">
            <v>948700</v>
          </cell>
          <cell r="G245" t="str">
            <v>85608015201501610МБУК БМЦРБ</v>
          </cell>
        </row>
        <row r="246">
          <cell r="F246">
            <v>189200</v>
          </cell>
          <cell r="G246" t="str">
            <v>85608015220440699МБУК БМЦРБ</v>
          </cell>
        </row>
        <row r="247">
          <cell r="F247">
            <v>560000</v>
          </cell>
          <cell r="G247" t="str">
            <v>85608015220442699МБУК БМЦРБ</v>
          </cell>
        </row>
        <row r="248">
          <cell r="F248">
            <v>144000</v>
          </cell>
          <cell r="G248" t="str">
            <v>85608015220443699МБУК БМЦРБ</v>
          </cell>
        </row>
        <row r="249">
          <cell r="F249">
            <v>3750000</v>
          </cell>
          <cell r="G249" t="str">
            <v>85608015220448699МБУК БМЦРБ</v>
          </cell>
        </row>
        <row r="250">
          <cell r="F250">
            <v>47300</v>
          </cell>
          <cell r="G250" t="str">
            <v>85608017950143621МБУК БМЦРБ</v>
          </cell>
        </row>
        <row r="251">
          <cell r="F251">
            <v>5700</v>
          </cell>
          <cell r="G251" t="str">
            <v>85608017950143622МБУК БМЦРБ</v>
          </cell>
        </row>
        <row r="252">
          <cell r="F252">
            <v>36000</v>
          </cell>
          <cell r="G252" t="str">
            <v>85608017950143623МБУК БМЦРБ</v>
          </cell>
        </row>
        <row r="253">
          <cell r="F253">
            <v>937500</v>
          </cell>
          <cell r="G253" t="str">
            <v>85608017950143625МБУК БМЦРБ</v>
          </cell>
        </row>
        <row r="254">
          <cell r="F254">
            <v>148</v>
          </cell>
          <cell r="G254" t="str">
            <v>85608017950143692МБУК БМЦРБ</v>
          </cell>
        </row>
        <row r="255">
          <cell r="F255">
            <v>181952</v>
          </cell>
          <cell r="G255" t="str">
            <v>85608017950143699МБУК БМЦРБ</v>
          </cell>
        </row>
        <row r="256">
          <cell r="F256">
            <v>891.82</v>
          </cell>
          <cell r="G256" t="str">
            <v>85608017950182699МБУК БМЦРБ</v>
          </cell>
        </row>
        <row r="257">
          <cell r="F257">
            <v>1064500</v>
          </cell>
          <cell r="G257" t="str">
            <v>85608018600000610МБУК БМЦРБ</v>
          </cell>
        </row>
        <row r="258">
          <cell r="F258">
            <v>88290</v>
          </cell>
          <cell r="G258" t="str">
            <v>85608045226202699МБУК БМЦРБ</v>
          </cell>
        </row>
        <row r="259">
          <cell r="F259">
            <v>10107910.35</v>
          </cell>
          <cell r="G259" t="str">
            <v>85608040029900001МКУ "Управление культуры Богучанского района"</v>
          </cell>
        </row>
        <row r="260">
          <cell r="F260">
            <v>65439.65</v>
          </cell>
          <cell r="G260" t="str">
            <v>85608045201501001МКУ "Управление культуры Богучанского района"</v>
          </cell>
        </row>
        <row r="261">
          <cell r="F261">
            <v>63987.199999999997</v>
          </cell>
          <cell r="G261" t="str">
            <v>85608047950176023МКУ "Управление культуры Богучанского района"</v>
          </cell>
        </row>
        <row r="262">
          <cell r="F262">
            <v>7751.72</v>
          </cell>
          <cell r="G262" t="str">
            <v>85608047950182023МКУ "Управление культуры Богучанского района"</v>
          </cell>
        </row>
        <row r="263">
          <cell r="F263">
            <v>2227999.94</v>
          </cell>
          <cell r="G263" t="str">
            <v>86301130900203500Управление муниципальной собственностью Богучанского района</v>
          </cell>
        </row>
        <row r="264">
          <cell r="F264">
            <v>3390731.34</v>
          </cell>
          <cell r="G264" t="str">
            <v>86301130920300500Управление муниципальной собственностью Богучанского района</v>
          </cell>
        </row>
        <row r="265">
          <cell r="F265">
            <v>500000</v>
          </cell>
          <cell r="G265" t="str">
            <v>86301137950175500Управление муниципальной собственностью Богучанского района</v>
          </cell>
        </row>
        <row r="266">
          <cell r="F266">
            <v>58.7</v>
          </cell>
          <cell r="G266" t="str">
            <v>86301137950182500Управление муниципальной собственностью Богучанского района</v>
          </cell>
        </row>
        <row r="267">
          <cell r="F267">
            <v>300000</v>
          </cell>
          <cell r="G267" t="str">
            <v>86301137950187500Управление муниципальной собственностью Богучанского района</v>
          </cell>
        </row>
        <row r="268">
          <cell r="F268">
            <v>2300000</v>
          </cell>
          <cell r="G268" t="str">
            <v>86303102180101500Управление муниципальной собственностью Богучанского района</v>
          </cell>
        </row>
        <row r="269">
          <cell r="F269">
            <v>45000</v>
          </cell>
          <cell r="G269" t="str">
            <v>86303147950183500Управление муниципальной собственностью Богучанского района</v>
          </cell>
        </row>
        <row r="270">
          <cell r="F270">
            <v>31000</v>
          </cell>
          <cell r="G270" t="str">
            <v>86304081020101772Управление муниципальной собственностью Богучанского района</v>
          </cell>
        </row>
        <row r="271">
          <cell r="F271">
            <v>646000</v>
          </cell>
          <cell r="G271" t="str">
            <v>86304083030200500Управление муниципальной собственностью Богучанского района</v>
          </cell>
        </row>
        <row r="272">
          <cell r="F272">
            <v>3100000</v>
          </cell>
          <cell r="G272" t="str">
            <v>86304085225103003Управление муниципальной собственностью Богучанского района</v>
          </cell>
        </row>
        <row r="273">
          <cell r="F273">
            <v>1512000</v>
          </cell>
          <cell r="G273" t="str">
            <v>86304123380000500Управление муниципальной собственностью Богучанского района</v>
          </cell>
        </row>
        <row r="274">
          <cell r="F274">
            <v>754700</v>
          </cell>
          <cell r="G274" t="str">
            <v>86304123400300500Управление муниципальной собственностью Богучанского района</v>
          </cell>
        </row>
        <row r="275">
          <cell r="F275">
            <v>3257700</v>
          </cell>
          <cell r="G275" t="str">
            <v>86304125222400500Управление муниципальной собственностью Богучанского района</v>
          </cell>
        </row>
        <row r="276">
          <cell r="F276">
            <v>1154800</v>
          </cell>
          <cell r="G276" t="str">
            <v>86304127950132704Управление муниципальной собственностью Богучанского района</v>
          </cell>
        </row>
        <row r="277">
          <cell r="F277">
            <v>1500000</v>
          </cell>
          <cell r="G277" t="str">
            <v>86305017950175003Управление муниципальной собственностью Богучанского района</v>
          </cell>
        </row>
        <row r="278">
          <cell r="F278">
            <v>275760.07</v>
          </cell>
          <cell r="G278" t="str">
            <v>86310031001100805Управление муниципальной собственностью Богучанского района</v>
          </cell>
        </row>
        <row r="279">
          <cell r="F279">
            <v>936244.8</v>
          </cell>
          <cell r="G279" t="str">
            <v>86310031008820804Управление муниципальной собственностью Богучанского района</v>
          </cell>
        </row>
        <row r="280">
          <cell r="F280">
            <v>3103132.09</v>
          </cell>
          <cell r="G280" t="str">
            <v>86310035223101804Управление муниципальной собственностью Богучанского района</v>
          </cell>
        </row>
        <row r="281">
          <cell r="F281">
            <v>709097.33</v>
          </cell>
          <cell r="G281" t="str">
            <v>86310035223202805Управление муниципальной собственностью Богучанского района</v>
          </cell>
        </row>
        <row r="282">
          <cell r="F282">
            <v>1244810</v>
          </cell>
          <cell r="G282" t="str">
            <v>86310037950134804Управление муниципальной собственностью Богучанского района</v>
          </cell>
        </row>
        <row r="283">
          <cell r="F283">
            <v>258133.25</v>
          </cell>
          <cell r="G283" t="str">
            <v>86310037950186805Управление муниципальной собственностью Богучанского района</v>
          </cell>
        </row>
        <row r="284">
          <cell r="F284">
            <v>4963826</v>
          </cell>
          <cell r="G284" t="str">
            <v>87507024219901610МБОУ Богучанская СОШ №1 имени К.И.Безруких</v>
          </cell>
        </row>
        <row r="285">
          <cell r="F285">
            <v>563766</v>
          </cell>
          <cell r="G285" t="str">
            <v>87507025200901699МБОУ Богучанская СОШ №1 имени К.И.Безруких</v>
          </cell>
        </row>
        <row r="286">
          <cell r="F286">
            <v>150000</v>
          </cell>
          <cell r="G286" t="str">
            <v>87507027950153699МБОУ Богучанская СОШ №1 имени К.И.Безруких</v>
          </cell>
        </row>
        <row r="287">
          <cell r="F287">
            <v>15914533</v>
          </cell>
          <cell r="G287" t="str">
            <v>87507029210212610МБОУ Богучанская СОШ №1 имени К.И.Безруких</v>
          </cell>
        </row>
        <row r="288">
          <cell r="F288">
            <v>551060</v>
          </cell>
          <cell r="G288" t="str">
            <v>87507029210212699МБОУ Богучанская СОШ №1 имени К.И.Безруких</v>
          </cell>
        </row>
        <row r="289">
          <cell r="F289">
            <v>252462</v>
          </cell>
          <cell r="G289" t="str">
            <v>87507074320203699МБОУ Богучанская СОШ №1 имени К.И.Безруких</v>
          </cell>
        </row>
        <row r="290">
          <cell r="F290">
            <v>628694</v>
          </cell>
          <cell r="G290" t="str">
            <v>87510039210214699МБОУ Богучанская СОШ №1 имени К.И.Безруких</v>
          </cell>
        </row>
        <row r="291">
          <cell r="F291">
            <v>7971421.4800000004</v>
          </cell>
          <cell r="G291" t="str">
            <v>87507014209901001МКДОУ "Детский сад № 7 "Буратино" с.Богучаны</v>
          </cell>
        </row>
        <row r="292">
          <cell r="F292">
            <v>318731</v>
          </cell>
          <cell r="G292" t="str">
            <v>87507014367500001МКДОУ "Детский сад № 7 "Буратино" с.Богучаны</v>
          </cell>
        </row>
        <row r="293">
          <cell r="F293">
            <v>396238.16</v>
          </cell>
          <cell r="G293" t="str">
            <v>87507015201501001МКДОУ "Детский сад № 7 "Буратино" с.Богучаны</v>
          </cell>
        </row>
        <row r="294">
          <cell r="F294">
            <v>10854.12</v>
          </cell>
          <cell r="G294" t="str">
            <v>87507017950182022МКДОУ "Детский сад № 7 "Буратино" с.Богучаны</v>
          </cell>
        </row>
        <row r="295">
          <cell r="F295">
            <v>390100</v>
          </cell>
          <cell r="G295" t="str">
            <v>87507018600000001МКДОУ "Детский сад № 7 "Буратино" с.Богучаны</v>
          </cell>
        </row>
        <row r="296">
          <cell r="F296">
            <v>4361887.9400000004</v>
          </cell>
          <cell r="G296" t="str">
            <v>87507014209901001МКДОУ д/с № 6 "Рябинушка"</v>
          </cell>
        </row>
        <row r="297">
          <cell r="F297">
            <v>171904</v>
          </cell>
          <cell r="G297" t="str">
            <v>87507014367500001МКДОУ д/с № 6 "Рябинушка"</v>
          </cell>
        </row>
        <row r="298">
          <cell r="F298">
            <v>171120.06</v>
          </cell>
          <cell r="G298" t="str">
            <v>87507015201501001МКДОУ д/с № 6 "Рябинушка"</v>
          </cell>
        </row>
        <row r="299">
          <cell r="F299">
            <v>6309.4</v>
          </cell>
          <cell r="G299" t="str">
            <v>87507017950182022МКДОУ д/с № 6 "Рябинушка"</v>
          </cell>
        </row>
        <row r="300">
          <cell r="F300">
            <v>241900</v>
          </cell>
          <cell r="G300" t="str">
            <v>87507018600000001МКДОУ д/с № 6 "Рябинушка"</v>
          </cell>
        </row>
        <row r="301">
          <cell r="F301">
            <v>3331210.53</v>
          </cell>
          <cell r="G301" t="str">
            <v>87507014209901001МКДОУ детский сад "Ёлочка" п.Говорково</v>
          </cell>
        </row>
        <row r="302">
          <cell r="F302">
            <v>158758</v>
          </cell>
          <cell r="G302" t="str">
            <v>87507014367500001МКДОУ детский сад "Ёлочка" п.Говорково</v>
          </cell>
        </row>
        <row r="303">
          <cell r="F303">
            <v>219511.6</v>
          </cell>
          <cell r="G303" t="str">
            <v>87507015201501001МКДОУ детский сад "Ёлочка" п.Говорково</v>
          </cell>
        </row>
        <row r="304">
          <cell r="F304">
            <v>7304.93</v>
          </cell>
          <cell r="G304" t="str">
            <v>87507017950182022МКДОУ детский сад "Ёлочка" п.Говорково</v>
          </cell>
        </row>
        <row r="305">
          <cell r="F305">
            <v>207100</v>
          </cell>
          <cell r="G305" t="str">
            <v>87507018600000001МКДОУ детский сад "Ёлочка" п.Говорково</v>
          </cell>
        </row>
        <row r="306">
          <cell r="F306">
            <v>6614690.21</v>
          </cell>
          <cell r="G306" t="str">
            <v>87507014209901001МКДОУ детский сад "Белочка" N 62 п.Октябрьский</v>
          </cell>
        </row>
        <row r="307">
          <cell r="F307">
            <v>289203</v>
          </cell>
          <cell r="G307" t="str">
            <v>87507014367500001МКДОУ детский сад "Белочка" N 62 п.Октябрьский</v>
          </cell>
        </row>
        <row r="308">
          <cell r="F308">
            <v>173359.85</v>
          </cell>
          <cell r="G308" t="str">
            <v>87507015201501001МКДОУ детский сад "Белочка" N 62 п.Октябрьский</v>
          </cell>
        </row>
        <row r="309">
          <cell r="F309">
            <v>316500</v>
          </cell>
          <cell r="G309" t="str">
            <v>87507018600000001МКДОУ детский сад "Белочка" N 62 п.Октябрьский</v>
          </cell>
        </row>
        <row r="310">
          <cell r="F310">
            <v>3585502.77</v>
          </cell>
          <cell r="G310" t="str">
            <v>87507014209901001МКДОУ детский сад "Березка" п.Такучет</v>
          </cell>
        </row>
        <row r="311">
          <cell r="F311">
            <v>136512</v>
          </cell>
          <cell r="G311" t="str">
            <v>87507014367500001МКДОУ детский сад "Березка" п.Такучет</v>
          </cell>
        </row>
        <row r="312">
          <cell r="F312">
            <v>226326.73</v>
          </cell>
          <cell r="G312" t="str">
            <v>87507015201501001МКДОУ детский сад "Березка" п.Такучет</v>
          </cell>
        </row>
        <row r="313">
          <cell r="F313">
            <v>10333.52</v>
          </cell>
          <cell r="G313" t="str">
            <v>87507017950182022МКДОУ детский сад "Березка" п.Такучет</v>
          </cell>
        </row>
        <row r="314">
          <cell r="F314">
            <v>170400</v>
          </cell>
          <cell r="G314" t="str">
            <v>87507018600000001МКДОУ детский сад "Березка" п.Такучет</v>
          </cell>
        </row>
        <row r="315">
          <cell r="F315">
            <v>7721256.7800000003</v>
          </cell>
          <cell r="G315" t="str">
            <v>87507014209901001МКДОУ детский сад "Буратино" с.Чунояр</v>
          </cell>
        </row>
        <row r="316">
          <cell r="F316">
            <v>100</v>
          </cell>
          <cell r="G316" t="str">
            <v>87507014209901775МКДОУ детский сад "Буратино" с.Чунояр</v>
          </cell>
        </row>
        <row r="317">
          <cell r="F317">
            <v>442257</v>
          </cell>
          <cell r="G317" t="str">
            <v>87507014367500001МКДОУ детский сад "Буратино" с.Чунояр</v>
          </cell>
        </row>
        <row r="318">
          <cell r="F318">
            <v>6270</v>
          </cell>
          <cell r="G318" t="str">
            <v>87507014367502708МКДОУ детский сад "Буратино" с.Чунояр</v>
          </cell>
        </row>
        <row r="319">
          <cell r="F319">
            <v>267469.90000000002</v>
          </cell>
          <cell r="G319" t="str">
            <v>87507015201501001МКДОУ детский сад "Буратино" с.Чунояр</v>
          </cell>
        </row>
        <row r="320">
          <cell r="F320">
            <v>99400</v>
          </cell>
          <cell r="G320" t="str">
            <v>87507015225108022МКДОУ детский сад "Буратино" с.Чунояр</v>
          </cell>
        </row>
        <row r="321">
          <cell r="F321">
            <v>382100</v>
          </cell>
          <cell r="G321" t="str">
            <v>87507018600000001МКДОУ детский сад "Буратино" с.Чунояр</v>
          </cell>
        </row>
        <row r="322">
          <cell r="F322">
            <v>3974.36</v>
          </cell>
          <cell r="G322" t="str">
            <v>87507097950176022МКДОУ детский сад "Буратино" с.Чунояр</v>
          </cell>
        </row>
        <row r="323">
          <cell r="F323">
            <v>5077820.8899999997</v>
          </cell>
          <cell r="G323" t="str">
            <v>87507014209901001МКДОУ детский сад "Елочка" п. Невонка</v>
          </cell>
        </row>
        <row r="324">
          <cell r="F324">
            <v>242688</v>
          </cell>
          <cell r="G324" t="str">
            <v>87507014367500001МКДОУ детский сад "Елочка" п. Невонка</v>
          </cell>
        </row>
        <row r="325">
          <cell r="F325">
            <v>162871.97</v>
          </cell>
          <cell r="G325" t="str">
            <v>87507015201501001МКДОУ детский сад "Елочка" п. Невонка</v>
          </cell>
        </row>
        <row r="326">
          <cell r="F326">
            <v>6172.6</v>
          </cell>
          <cell r="G326" t="str">
            <v>87507017950182022МКДОУ детский сад "Елочка" п. Невонка</v>
          </cell>
        </row>
        <row r="327">
          <cell r="F327">
            <v>293600</v>
          </cell>
          <cell r="G327" t="str">
            <v>87507018600000001МКДОУ детский сад "Елочка" п. Невонка</v>
          </cell>
        </row>
        <row r="328">
          <cell r="F328">
            <v>5320986.82</v>
          </cell>
          <cell r="G328" t="str">
            <v>87507014209901001МКДОУ детский сад "Елочка" п.Красногорьевский</v>
          </cell>
        </row>
        <row r="329">
          <cell r="F329">
            <v>242909.27</v>
          </cell>
          <cell r="G329" t="str">
            <v>87507014367500001МКДОУ детский сад "Елочка" п.Красногорьевский</v>
          </cell>
        </row>
        <row r="330">
          <cell r="F330">
            <v>334547.28000000003</v>
          </cell>
          <cell r="G330" t="str">
            <v>87507015201501001МКДОУ детский сад "Елочка" п.Красногорьевский</v>
          </cell>
        </row>
        <row r="331">
          <cell r="F331">
            <v>9657.1200000000008</v>
          </cell>
          <cell r="G331" t="str">
            <v>87507017950182022МКДОУ детский сад "Елочка" п.Красногорьевский</v>
          </cell>
        </row>
        <row r="332">
          <cell r="F332">
            <v>270000</v>
          </cell>
          <cell r="G332" t="str">
            <v>87507018600000001МКДОУ детский сад "Елочка" п.Красногорьевский</v>
          </cell>
        </row>
        <row r="333">
          <cell r="F333">
            <v>2875221.17</v>
          </cell>
          <cell r="G333" t="str">
            <v>87507014209901001МКДОУ детский сад "Колосок" п. Пинчуга</v>
          </cell>
        </row>
        <row r="334">
          <cell r="F334">
            <v>90568.26</v>
          </cell>
          <cell r="G334" t="str">
            <v>87507014367500001МКДОУ детский сад "Колосок" п. Пинчуга</v>
          </cell>
        </row>
        <row r="335">
          <cell r="F335">
            <v>179654.85</v>
          </cell>
          <cell r="G335" t="str">
            <v>87507015201501001МКДОУ детский сад "Колосок" п. Пинчуга</v>
          </cell>
        </row>
        <row r="336">
          <cell r="F336">
            <v>9082.06</v>
          </cell>
          <cell r="G336" t="str">
            <v>87507017950182022МКДОУ детский сад "Колосок" п. Пинчуга</v>
          </cell>
        </row>
        <row r="337">
          <cell r="F337">
            <v>141200</v>
          </cell>
          <cell r="G337" t="str">
            <v>87507018600000001МКДОУ детский сад "Колосок" п. Пинчуга</v>
          </cell>
        </row>
        <row r="338">
          <cell r="F338">
            <v>5776902.9199999999</v>
          </cell>
          <cell r="G338" t="str">
            <v>87507014209901001МКДОУ детский сад "Лесовичок" п.Ангарский</v>
          </cell>
        </row>
        <row r="339">
          <cell r="F339">
            <v>293248</v>
          </cell>
          <cell r="G339" t="str">
            <v>87507014367500001МКДОУ детский сад "Лесовичок" п.Ангарский</v>
          </cell>
        </row>
        <row r="340">
          <cell r="F340">
            <v>333046.40000000002</v>
          </cell>
          <cell r="G340" t="str">
            <v>87507015201501001МКДОУ детский сад "Лесовичок" п.Ангарский</v>
          </cell>
        </row>
        <row r="341">
          <cell r="F341">
            <v>9244.75</v>
          </cell>
          <cell r="G341" t="str">
            <v>87507017950182022МКДОУ детский сад "Лесовичок" п.Ангарский</v>
          </cell>
        </row>
        <row r="342">
          <cell r="F342">
            <v>325400</v>
          </cell>
          <cell r="G342" t="str">
            <v>87507018600000001МКДОУ детский сад "Лесовичок" п.Ангарский</v>
          </cell>
        </row>
        <row r="343">
          <cell r="F343">
            <v>1952117.47</v>
          </cell>
          <cell r="G343" t="str">
            <v>87507014209901001МКДОУ детский сад "Светлячок" с.Карабула</v>
          </cell>
        </row>
        <row r="344">
          <cell r="F344">
            <v>100</v>
          </cell>
          <cell r="G344" t="str">
            <v>87507014209901775МКДОУ детский сад "Светлячок" с.Карабула</v>
          </cell>
        </row>
        <row r="345">
          <cell r="F345">
            <v>57638</v>
          </cell>
          <cell r="G345" t="str">
            <v>87507014367500001МКДОУ детский сад "Светлячок" с.Карабула</v>
          </cell>
        </row>
        <row r="346">
          <cell r="F346">
            <v>264653.82</v>
          </cell>
          <cell r="G346" t="str">
            <v>87507015201501001МКДОУ детский сад "Светлячок" с.Карабула</v>
          </cell>
        </row>
        <row r="347">
          <cell r="F347">
            <v>99600</v>
          </cell>
          <cell r="G347" t="str">
            <v>87507015225108022МКДОУ детский сад "Светлячок" с.Карабула</v>
          </cell>
        </row>
        <row r="348">
          <cell r="F348">
            <v>8680.98</v>
          </cell>
          <cell r="G348" t="str">
            <v>87507017950182022МКДОУ детский сад "Светлячок" с.Карабула</v>
          </cell>
        </row>
        <row r="349">
          <cell r="F349">
            <v>105200</v>
          </cell>
          <cell r="G349" t="str">
            <v>87507018600000001МКДОУ детский сад "Светлячок" с.Карабула</v>
          </cell>
        </row>
        <row r="350">
          <cell r="F350">
            <v>3092924.92</v>
          </cell>
          <cell r="G350" t="str">
            <v>87507014209901001МКДОУ детский сад "Сказка" п.Нижнетерянск</v>
          </cell>
        </row>
        <row r="351">
          <cell r="F351">
            <v>91008</v>
          </cell>
          <cell r="G351" t="str">
            <v>87507014367500001МКДОУ детский сад "Сказка" п.Нижнетерянск</v>
          </cell>
        </row>
        <row r="352">
          <cell r="F352">
            <v>154833.13</v>
          </cell>
          <cell r="G352" t="str">
            <v>87507015201501001МКДОУ детский сад "Сказка" п.Нижнетерянск</v>
          </cell>
        </row>
        <row r="353">
          <cell r="F353">
            <v>9574.01</v>
          </cell>
          <cell r="G353" t="str">
            <v>87507017950182022МКДОУ детский сад "Сказка" п.Нижнетерянск</v>
          </cell>
        </row>
        <row r="354">
          <cell r="F354">
            <v>134100</v>
          </cell>
          <cell r="G354" t="str">
            <v>87507018600000001МКДОУ детский сад "Сказка" п.Нижнетерянск</v>
          </cell>
        </row>
        <row r="355">
          <cell r="F355">
            <v>3324507.59</v>
          </cell>
          <cell r="G355" t="str">
            <v>87507014209901001МКДОУ детский сад "Солнышко" п. Артюгино</v>
          </cell>
        </row>
        <row r="356">
          <cell r="F356">
            <v>149253</v>
          </cell>
          <cell r="G356" t="str">
            <v>87507014367500001МКДОУ детский сад "Солнышко" п. Артюгино</v>
          </cell>
        </row>
        <row r="357">
          <cell r="F357">
            <v>245223.36</v>
          </cell>
          <cell r="G357" t="str">
            <v>87507015201501001МКДОУ детский сад "Солнышко" п. Артюгино</v>
          </cell>
        </row>
        <row r="358">
          <cell r="F358">
            <v>8920.66</v>
          </cell>
          <cell r="G358" t="str">
            <v>87507017950182022МКДОУ детский сад "Солнышко" п. Артюгино</v>
          </cell>
        </row>
        <row r="359">
          <cell r="F359">
            <v>183600</v>
          </cell>
          <cell r="G359" t="str">
            <v>87507018600000001МКДОУ детский сад "Солнышко" п. Артюгино</v>
          </cell>
        </row>
        <row r="360">
          <cell r="F360">
            <v>7916009.9199999999</v>
          </cell>
          <cell r="G360" t="str">
            <v>87507014209901001МКДОУ детский сад "Солнышко" п. Гремучий</v>
          </cell>
        </row>
        <row r="361">
          <cell r="F361">
            <v>342999</v>
          </cell>
          <cell r="G361" t="str">
            <v>87507014367500001МКДОУ детский сад "Солнышко" п. Гремучий</v>
          </cell>
        </row>
        <row r="362">
          <cell r="F362">
            <v>380368.11</v>
          </cell>
          <cell r="G362" t="str">
            <v>87507015201501001МКДОУ детский сад "Солнышко" п. Гремучий</v>
          </cell>
        </row>
        <row r="363">
          <cell r="F363">
            <v>10941.98</v>
          </cell>
          <cell r="G363" t="str">
            <v>87507017950182022МКДОУ детский сад "Солнышко" п. Гремучий</v>
          </cell>
        </row>
        <row r="364">
          <cell r="F364">
            <v>386100</v>
          </cell>
          <cell r="G364" t="str">
            <v>87507018600000001МКДОУ детский сад "Солнышко" п. Гремучий</v>
          </cell>
        </row>
        <row r="365">
          <cell r="F365">
            <v>3021174.03</v>
          </cell>
          <cell r="G365" t="str">
            <v>87507014209901001МКДОУ детский сад "Солнышко" п. Пинчуга</v>
          </cell>
        </row>
        <row r="366">
          <cell r="F366">
            <v>91229.47</v>
          </cell>
          <cell r="G366" t="str">
            <v>87507014367500001МКДОУ детский сад "Солнышко" п. Пинчуга</v>
          </cell>
        </row>
        <row r="367">
          <cell r="F367">
            <v>131185.53</v>
          </cell>
          <cell r="G367" t="str">
            <v>87507015201501001МКДОУ детский сад "Солнышко" п. Пинчуга</v>
          </cell>
        </row>
        <row r="368">
          <cell r="F368">
            <v>11030.16</v>
          </cell>
          <cell r="G368" t="str">
            <v>87507017950182022МКДОУ детский сад "Солнышко" п. Пинчуга</v>
          </cell>
        </row>
        <row r="369">
          <cell r="F369">
            <v>145200</v>
          </cell>
          <cell r="G369" t="str">
            <v>87507018600000001МКДОУ детский сад "Солнышко" п. Пинчуга</v>
          </cell>
        </row>
        <row r="370">
          <cell r="F370">
            <v>7055918.0499999998</v>
          </cell>
          <cell r="G370" t="str">
            <v>87507014209901001МКДОУ детский сад "Солнышко" п.Октябрьский</v>
          </cell>
        </row>
        <row r="371">
          <cell r="F371">
            <v>339763</v>
          </cell>
          <cell r="G371" t="str">
            <v>87507014367500001МКДОУ детский сад "Солнышко" п.Октябрьский</v>
          </cell>
        </row>
        <row r="372">
          <cell r="F372">
            <v>279204.45</v>
          </cell>
          <cell r="G372" t="str">
            <v>87507015201501001МКДОУ детский сад "Солнышко" п.Октябрьский</v>
          </cell>
        </row>
        <row r="373">
          <cell r="F373">
            <v>10592.4</v>
          </cell>
          <cell r="G373" t="str">
            <v>87507017950182022МКДОУ детский сад "Солнышко" п.Октябрьский</v>
          </cell>
        </row>
        <row r="374">
          <cell r="F374">
            <v>336400</v>
          </cell>
          <cell r="G374" t="str">
            <v>87507018600000001МКДОУ детский сад "Солнышко" п.Октябрьский</v>
          </cell>
        </row>
        <row r="375">
          <cell r="F375">
            <v>8418592.8599999994</v>
          </cell>
          <cell r="G375" t="str">
            <v>87507014209901001МКДОУ детский сад "Солнышко" п.Таежный</v>
          </cell>
        </row>
        <row r="376">
          <cell r="F376">
            <v>444929</v>
          </cell>
          <cell r="G376" t="str">
            <v>87507014367500001МКДОУ детский сад "Солнышко" п.Таежный</v>
          </cell>
        </row>
        <row r="377">
          <cell r="F377">
            <v>353625.14</v>
          </cell>
          <cell r="G377" t="str">
            <v>87507015201501001МКДОУ детский сад "Солнышко" п.Таежный</v>
          </cell>
        </row>
        <row r="378">
          <cell r="F378">
            <v>10679.33</v>
          </cell>
          <cell r="G378" t="str">
            <v>87507017950182022МКДОУ детский сад "Солнышко" п.Таежный</v>
          </cell>
        </row>
        <row r="379">
          <cell r="F379">
            <v>435000</v>
          </cell>
          <cell r="G379" t="str">
            <v>87507018600000001МКДОУ детский сад "Солнышко" п.Таежный</v>
          </cell>
        </row>
        <row r="380">
          <cell r="F380">
            <v>2157130.4300000002</v>
          </cell>
          <cell r="G380" t="str">
            <v>87507014209901001МКДОУ детский сад "Теремок" п.Таежный</v>
          </cell>
        </row>
        <row r="381">
          <cell r="F381">
            <v>67548</v>
          </cell>
          <cell r="G381" t="str">
            <v>87507014367500001МКДОУ детский сад "Теремок" п.Таежный</v>
          </cell>
        </row>
        <row r="382">
          <cell r="F382">
            <v>206213.72</v>
          </cell>
          <cell r="G382" t="str">
            <v>87507015201501001МКДОУ детский сад "Теремок" п.Таежный</v>
          </cell>
        </row>
        <row r="383">
          <cell r="F383">
            <v>7452.54</v>
          </cell>
          <cell r="G383" t="str">
            <v>87507017950182022МКДОУ детский сад "Теремок" п.Таежный</v>
          </cell>
        </row>
        <row r="384">
          <cell r="F384">
            <v>99900</v>
          </cell>
          <cell r="G384" t="str">
            <v>87507018600000001МКДОУ детский сад "Теремок" п.Таежный</v>
          </cell>
        </row>
        <row r="385">
          <cell r="F385">
            <v>3709705.46</v>
          </cell>
          <cell r="G385" t="str">
            <v>87507014209901001МКДОУ детский сад "Теремок" п.Хребтовый</v>
          </cell>
        </row>
        <row r="386">
          <cell r="F386">
            <v>151680</v>
          </cell>
          <cell r="G386" t="str">
            <v>87507014367500001МКДОУ детский сад "Теремок" п.Хребтовый</v>
          </cell>
        </row>
        <row r="387">
          <cell r="F387">
            <v>151461.32999999999</v>
          </cell>
          <cell r="G387" t="str">
            <v>87507015201501001МКДОУ детский сад "Теремок" п.Хребтовый</v>
          </cell>
        </row>
        <row r="388">
          <cell r="F388">
            <v>8760.5499999999993</v>
          </cell>
          <cell r="G388" t="str">
            <v>87507017950182022МКДОУ детский сад "Теремок" п.Хребтовый</v>
          </cell>
        </row>
        <row r="389">
          <cell r="F389">
            <v>198700</v>
          </cell>
          <cell r="G389" t="str">
            <v>87507018600000001МКДОУ детский сад "Теремок" п.Хребтовый</v>
          </cell>
        </row>
        <row r="390">
          <cell r="F390">
            <v>1818095.06</v>
          </cell>
          <cell r="G390" t="str">
            <v>87507014209901001МКДОУ детский сад "Чебурашка" п.Беляки</v>
          </cell>
        </row>
        <row r="391">
          <cell r="F391">
            <v>40448</v>
          </cell>
          <cell r="G391" t="str">
            <v>87507014367500001МКДОУ детский сад "Чебурашка" п.Беляки</v>
          </cell>
        </row>
        <row r="392">
          <cell r="F392">
            <v>39893.910000000003</v>
          </cell>
          <cell r="G392" t="str">
            <v>87507015201501001МКДОУ детский сад "Чебурашка" п.Беляки</v>
          </cell>
        </row>
        <row r="393">
          <cell r="F393">
            <v>8133.17</v>
          </cell>
          <cell r="G393" t="str">
            <v>87507017950182022МКДОУ детский сад "Чебурашка" п.Беляки</v>
          </cell>
        </row>
        <row r="394">
          <cell r="F394">
            <v>77400</v>
          </cell>
          <cell r="G394" t="str">
            <v>87507018600000001МКДОУ детский сад "Чебурашка" п.Беляки</v>
          </cell>
        </row>
        <row r="395">
          <cell r="F395">
            <v>6057141.8499999996</v>
          </cell>
          <cell r="G395" t="str">
            <v>87507014209901001МКДОУ детский сад "Чебурашка" п.Манзя</v>
          </cell>
        </row>
        <row r="396">
          <cell r="F396">
            <v>279091</v>
          </cell>
          <cell r="G396" t="str">
            <v>87507014367500001МКДОУ детский сад "Чебурашка" п.Манзя</v>
          </cell>
        </row>
        <row r="397">
          <cell r="F397">
            <v>222912.35</v>
          </cell>
          <cell r="G397" t="str">
            <v>87507015201501001МКДОУ детский сад "Чебурашка" п.Манзя</v>
          </cell>
        </row>
        <row r="398">
          <cell r="F398">
            <v>9908.39</v>
          </cell>
          <cell r="G398" t="str">
            <v>87507017950182022МКДОУ детский сад "Чебурашка" п.Манзя</v>
          </cell>
        </row>
        <row r="399">
          <cell r="F399">
            <v>326300</v>
          </cell>
          <cell r="G399" t="str">
            <v>87507018600000001МКДОУ детский сад "Чебурашка" п.Манзя</v>
          </cell>
        </row>
        <row r="400">
          <cell r="F400">
            <v>5154669.54</v>
          </cell>
          <cell r="G400" t="str">
            <v>87507014209901001МКДОУ детский сад "Чебурашка" п.Шиверский</v>
          </cell>
        </row>
        <row r="401">
          <cell r="F401">
            <v>149253</v>
          </cell>
          <cell r="G401" t="str">
            <v>87507014367500001МКДОУ детский сад "Чебурашка" п.Шиверский</v>
          </cell>
        </row>
        <row r="402">
          <cell r="F402">
            <v>230734.11</v>
          </cell>
          <cell r="G402" t="str">
            <v>87507015201501001МКДОУ детский сад "Чебурашка" п.Шиверский</v>
          </cell>
        </row>
        <row r="403">
          <cell r="F403">
            <v>9408.74</v>
          </cell>
          <cell r="G403" t="str">
            <v>87507017950182022МКДОУ детский сад "Чебурашка" п.Шиверский</v>
          </cell>
        </row>
        <row r="404">
          <cell r="F404">
            <v>207500</v>
          </cell>
          <cell r="G404" t="str">
            <v>87507018600000001МКДОУ детский сад "Чебурашка" п.Шиверский</v>
          </cell>
        </row>
        <row r="405">
          <cell r="F405">
            <v>4769485.5199999996</v>
          </cell>
          <cell r="G405" t="str">
            <v>87507014209901001МКДОУ детский сад N 1 "Ручеек" п.Осиновый Мыс</v>
          </cell>
        </row>
        <row r="406">
          <cell r="F406">
            <v>221453</v>
          </cell>
          <cell r="G406" t="str">
            <v>87507014367500001МКДОУ детский сад N 1 "Ручеек" п.Осиновый Мыс</v>
          </cell>
        </row>
        <row r="407">
          <cell r="F407">
            <v>233569.33</v>
          </cell>
          <cell r="G407" t="str">
            <v>87507015201501001МКДОУ детский сад N 1 "Ручеек" п.Осиновый Мыс</v>
          </cell>
        </row>
        <row r="408">
          <cell r="F408">
            <v>9491.2099999999991</v>
          </cell>
          <cell r="G408" t="str">
            <v>87507017950182022МКДОУ детский сад N 1 "Ручеек" п.Осиновый Мыс</v>
          </cell>
        </row>
        <row r="409">
          <cell r="F409">
            <v>248000</v>
          </cell>
          <cell r="G409" t="str">
            <v>87507018600000001МКДОУ детский сад N 1 "Ручеек" п.Осиновый Мыс</v>
          </cell>
        </row>
        <row r="410">
          <cell r="F410">
            <v>1858462.72</v>
          </cell>
          <cell r="G410" t="str">
            <v>87507014209901001МКДОУ детский сад N 8 "Елочка" д.Ярки</v>
          </cell>
        </row>
        <row r="411">
          <cell r="F411">
            <v>45504</v>
          </cell>
          <cell r="G411" t="str">
            <v>87507014367500001МКДОУ детский сад N 8 "Елочка" д.Ярки</v>
          </cell>
        </row>
        <row r="412">
          <cell r="F412">
            <v>56353.93</v>
          </cell>
          <cell r="G412" t="str">
            <v>87507015201501001МКДОУ детский сад N 8 "Елочка" д.Ярки</v>
          </cell>
        </row>
        <row r="413">
          <cell r="F413">
            <v>6240.83</v>
          </cell>
          <cell r="G413" t="str">
            <v>87507017950182022МКДОУ детский сад N 8 "Елочка" д.Ярки</v>
          </cell>
        </row>
        <row r="414">
          <cell r="F414">
            <v>101900</v>
          </cell>
          <cell r="G414" t="str">
            <v>87507018600000001МКДОУ детский сад N 8 "Елочка" д.Ярки</v>
          </cell>
        </row>
        <row r="415">
          <cell r="F415">
            <v>5998558.6399999997</v>
          </cell>
          <cell r="G415" t="str">
            <v>87507014209901001МКДОУ детский сад N1 "Сибирячок" с. Богучаны</v>
          </cell>
        </row>
        <row r="416">
          <cell r="F416">
            <v>212352</v>
          </cell>
          <cell r="G416" t="str">
            <v>87507014367500001МКДОУ детский сад N1 "Сибирячок" с. Богучаны</v>
          </cell>
        </row>
        <row r="417">
          <cell r="F417">
            <v>230047.32</v>
          </cell>
          <cell r="G417" t="str">
            <v>87507015201501001МКДОУ детский сад N1 "Сибирячок" с. Богучаны</v>
          </cell>
        </row>
        <row r="418">
          <cell r="F418">
            <v>10162.52</v>
          </cell>
          <cell r="G418" t="str">
            <v>87507017950182022МКДОУ детский сад N1 "Сибирячок" с. Богучаны</v>
          </cell>
        </row>
        <row r="419">
          <cell r="F419">
            <v>288500</v>
          </cell>
          <cell r="G419" t="str">
            <v>87507018600000001МКДОУ детский сад N1 "Сибирячок" с. Богучаны</v>
          </cell>
        </row>
        <row r="420">
          <cell r="F420">
            <v>6525588.5800000001</v>
          </cell>
          <cell r="G420" t="str">
            <v>87507014209901001МКДОУ детский сад N5 "Сосенка" с. Богучаны</v>
          </cell>
        </row>
        <row r="421">
          <cell r="F421">
            <v>278080</v>
          </cell>
          <cell r="G421" t="str">
            <v>87507014367500001МКДОУ детский сад N5 "Сосенка" с. Богучаны</v>
          </cell>
        </row>
        <row r="422">
          <cell r="F422">
            <v>227119.35999999999</v>
          </cell>
          <cell r="G422" t="str">
            <v>87507015201501001МКДОУ детский сад N5 "Сосенка" с. Богучаны</v>
          </cell>
        </row>
        <row r="423">
          <cell r="F423">
            <v>9992.7800000000007</v>
          </cell>
          <cell r="G423" t="str">
            <v>87507017950182022МКДОУ детский сад N5 "Сосенка" с. Богучаны</v>
          </cell>
        </row>
        <row r="424">
          <cell r="F424">
            <v>334700</v>
          </cell>
          <cell r="G424" t="str">
            <v>87507018600000001МКДОУ детский сад N5 "Сосенка" с. Богучаны</v>
          </cell>
        </row>
        <row r="425">
          <cell r="F425">
            <v>4193385.66</v>
          </cell>
          <cell r="G425" t="str">
            <v>87507014209901001МКДОУ детский сад № 1 "Солнышко" п.Новохайский</v>
          </cell>
        </row>
        <row r="426">
          <cell r="F426">
            <v>100</v>
          </cell>
          <cell r="G426" t="str">
            <v>87507014209901775МКДОУ детский сад № 1 "Солнышко" п.Новохайский</v>
          </cell>
        </row>
        <row r="427">
          <cell r="F427">
            <v>151680</v>
          </cell>
          <cell r="G427" t="str">
            <v>87507014367500001МКДОУ детский сад № 1 "Солнышко" п.Новохайский</v>
          </cell>
        </row>
        <row r="428">
          <cell r="F428">
            <v>200816.44</v>
          </cell>
          <cell r="G428" t="str">
            <v>87507015201501001МКДОУ детский сад № 1 "Солнышко" п.Новохайский</v>
          </cell>
        </row>
        <row r="429">
          <cell r="F429">
            <v>99400</v>
          </cell>
          <cell r="G429" t="str">
            <v>87507015225108022МКДОУ детский сад № 1 "Солнышко" п.Новохайский</v>
          </cell>
        </row>
        <row r="430">
          <cell r="F430">
            <v>9326.58</v>
          </cell>
          <cell r="G430" t="str">
            <v>87507017950182022МКДОУ детский сад № 1 "Солнышко" п.Новохайский</v>
          </cell>
        </row>
        <row r="431">
          <cell r="F431">
            <v>209100</v>
          </cell>
          <cell r="G431" t="str">
            <v>87507018600000001МКДОУ детский сад № 1 "Солнышко" п.Новохайский</v>
          </cell>
        </row>
        <row r="432">
          <cell r="F432">
            <v>3974.36</v>
          </cell>
          <cell r="G432" t="str">
            <v>87507097950176022МКДОУ детский сад № 1 "Солнышко" п.Новохайский</v>
          </cell>
        </row>
        <row r="433">
          <cell r="F433">
            <v>8134790.2199999997</v>
          </cell>
          <cell r="G433" t="str">
            <v>87507014209901001МКДОУ детский сад № 2 "Солнышко"</v>
          </cell>
        </row>
        <row r="434">
          <cell r="F434">
            <v>500</v>
          </cell>
          <cell r="G434" t="str">
            <v>87507014209901775МКДОУ детский сад № 2 "Солнышко"</v>
          </cell>
        </row>
        <row r="435">
          <cell r="F435">
            <v>323585</v>
          </cell>
          <cell r="G435" t="str">
            <v>87507014367500001МКДОУ детский сад № 2 "Солнышко"</v>
          </cell>
        </row>
        <row r="436">
          <cell r="F436">
            <v>166972.88</v>
          </cell>
          <cell r="G436" t="str">
            <v>87507015201501001МКДОУ детский сад № 2 "Солнышко"</v>
          </cell>
        </row>
        <row r="437">
          <cell r="F437">
            <v>499000</v>
          </cell>
          <cell r="G437" t="str">
            <v>87507015225108022МКДОУ детский сад № 2 "Солнышко"</v>
          </cell>
        </row>
        <row r="438">
          <cell r="F438">
            <v>5670843.8200000003</v>
          </cell>
          <cell r="G438" t="str">
            <v>87507014209901001МКДОУ детский сад №3 "Теремок" с.Богучаны</v>
          </cell>
        </row>
        <row r="439">
          <cell r="F439">
            <v>212352</v>
          </cell>
          <cell r="G439" t="str">
            <v>87507014367500001МКДОУ детский сад №3 "Теремок" с.Богучаны</v>
          </cell>
        </row>
        <row r="440">
          <cell r="F440">
            <v>168446.33</v>
          </cell>
          <cell r="G440" t="str">
            <v>87507015201501001МКДОУ детский сад №3 "Теремок" с.Богучаны</v>
          </cell>
        </row>
        <row r="441">
          <cell r="F441">
            <v>265000</v>
          </cell>
          <cell r="G441" t="str">
            <v>87507018600000001МКДОУ детский сад №3 "Теремок" с.Богучаны</v>
          </cell>
        </row>
        <row r="442">
          <cell r="F442">
            <v>6940029.3099999996</v>
          </cell>
          <cell r="G442" t="str">
            <v>87507014209901001МКДОУ детский сад №4 "Скворушка"</v>
          </cell>
        </row>
        <row r="443">
          <cell r="F443">
            <v>232576</v>
          </cell>
          <cell r="G443" t="str">
            <v>87507014367500001МКДОУ детский сад №4 "Скворушка"</v>
          </cell>
        </row>
        <row r="444">
          <cell r="F444">
            <v>176592.47</v>
          </cell>
          <cell r="G444" t="str">
            <v>87507015201501001МКДОУ детский сад №4 "Скворушка"</v>
          </cell>
        </row>
        <row r="445">
          <cell r="F445">
            <v>8500</v>
          </cell>
          <cell r="G445" t="str">
            <v>87507017950158022МКДОУ детский сад №4 "Скворушка"</v>
          </cell>
        </row>
        <row r="446">
          <cell r="F446">
            <v>3414158.35</v>
          </cell>
          <cell r="G446" t="str">
            <v>87507024219901001МКОУ "ШСОШ N 12"</v>
          </cell>
        </row>
        <row r="447">
          <cell r="F447">
            <v>278290</v>
          </cell>
          <cell r="G447" t="str">
            <v>87507025200901001МКОУ "ШСОШ N 12"</v>
          </cell>
        </row>
        <row r="448">
          <cell r="F448">
            <v>60615.85</v>
          </cell>
          <cell r="G448" t="str">
            <v>87507025201501001МКОУ "ШСОШ N 12"</v>
          </cell>
        </row>
        <row r="449">
          <cell r="F449">
            <v>76423</v>
          </cell>
          <cell r="G449" t="str">
            <v>87507025221001022МКОУ "ШСОШ N 12"</v>
          </cell>
        </row>
        <row r="450">
          <cell r="F450">
            <v>90000</v>
          </cell>
          <cell r="G450" t="str">
            <v>87507027950153022МКОУ "ШСОШ N 12"</v>
          </cell>
        </row>
        <row r="451">
          <cell r="F451">
            <v>22927</v>
          </cell>
          <cell r="G451" t="str">
            <v>87507027950153751МКОУ "ШСОШ N 12"</v>
          </cell>
        </row>
        <row r="452">
          <cell r="F452">
            <v>10935580.92</v>
          </cell>
          <cell r="G452" t="str">
            <v>87507029210212001МКОУ "ШСОШ N 12"</v>
          </cell>
        </row>
        <row r="453">
          <cell r="F453">
            <v>252462</v>
          </cell>
          <cell r="G453" t="str">
            <v>87507074320203001МКОУ "ШСОШ N 12"</v>
          </cell>
        </row>
        <row r="454">
          <cell r="F454">
            <v>633607</v>
          </cell>
          <cell r="G454" t="str">
            <v>87510039210214005МКОУ "ШСОШ N 12"</v>
          </cell>
        </row>
        <row r="455">
          <cell r="F455">
            <v>4585578.43</v>
          </cell>
          <cell r="G455" t="str">
            <v>87507024219901001МКОУ Ангарская СОШ №5</v>
          </cell>
        </row>
        <row r="456">
          <cell r="F456">
            <v>240</v>
          </cell>
          <cell r="G456" t="str">
            <v>87507024219901775МКОУ Ангарская СОШ №5</v>
          </cell>
        </row>
        <row r="457">
          <cell r="F457">
            <v>451924</v>
          </cell>
          <cell r="G457" t="str">
            <v>87507025200901001МКОУ Ангарская СОШ №5</v>
          </cell>
        </row>
        <row r="458">
          <cell r="F458">
            <v>59513.57</v>
          </cell>
          <cell r="G458" t="str">
            <v>87507025201501001МКОУ Ангарская СОШ №5</v>
          </cell>
        </row>
        <row r="459">
          <cell r="F459">
            <v>30223</v>
          </cell>
          <cell r="G459" t="str">
            <v>87507025221001022МКОУ Ангарская СОШ №5</v>
          </cell>
        </row>
        <row r="460">
          <cell r="F460">
            <v>239760</v>
          </cell>
          <cell r="G460" t="str">
            <v>87507025225108022МКОУ Ангарская СОШ №5</v>
          </cell>
        </row>
        <row r="461">
          <cell r="F461">
            <v>9067</v>
          </cell>
          <cell r="G461" t="str">
            <v>87507027950153751МКОУ Ангарская СОШ №5</v>
          </cell>
        </row>
        <row r="462">
          <cell r="F462">
            <v>12234215</v>
          </cell>
          <cell r="G462" t="str">
            <v>87507029210212001МКОУ Ангарская СОШ №5</v>
          </cell>
        </row>
        <row r="463">
          <cell r="F463">
            <v>302954.40000000002</v>
          </cell>
          <cell r="G463" t="str">
            <v>87507074320203001МКОУ Ангарская СОШ №5</v>
          </cell>
        </row>
        <row r="464">
          <cell r="F464">
            <v>1111372</v>
          </cell>
          <cell r="G464" t="str">
            <v>87510039210214005МКОУ Ангарская СОШ №5</v>
          </cell>
        </row>
        <row r="465">
          <cell r="F465">
            <v>3199186.52</v>
          </cell>
          <cell r="G465" t="str">
            <v>87507024219901001МКОУ Артюгинская СОШ N 8</v>
          </cell>
        </row>
        <row r="466">
          <cell r="F466">
            <v>174710</v>
          </cell>
          <cell r="G466" t="str">
            <v>87507025200901001МКОУ Артюгинская СОШ N 8</v>
          </cell>
        </row>
        <row r="467">
          <cell r="F467">
            <v>26078.639999999999</v>
          </cell>
          <cell r="G467" t="str">
            <v>87507025201501001МКОУ Артюгинская СОШ N 8</v>
          </cell>
        </row>
        <row r="468">
          <cell r="F468">
            <v>33031</v>
          </cell>
          <cell r="G468" t="str">
            <v>87507025221001022МКОУ Артюгинская СОШ N 8</v>
          </cell>
        </row>
        <row r="469">
          <cell r="F469">
            <v>101500</v>
          </cell>
          <cell r="G469" t="str">
            <v>87507025221008022МКОУ Артюгинская СОШ N 8</v>
          </cell>
        </row>
        <row r="470">
          <cell r="F470">
            <v>308320</v>
          </cell>
          <cell r="G470" t="str">
            <v>87507027950153022МКОУ Артюгинская СОШ N 8</v>
          </cell>
        </row>
        <row r="471">
          <cell r="F471">
            <v>9909</v>
          </cell>
          <cell r="G471" t="str">
            <v>87507027950153751МКОУ Артюгинская СОШ N 8</v>
          </cell>
        </row>
        <row r="472">
          <cell r="F472">
            <v>21680</v>
          </cell>
          <cell r="G472" t="str">
            <v>87507027950153753МКОУ Артюгинская СОШ N 8</v>
          </cell>
        </row>
        <row r="473">
          <cell r="F473">
            <v>8951581.5800000001</v>
          </cell>
          <cell r="G473" t="str">
            <v>87507029210212001МКОУ Артюгинская СОШ N 8</v>
          </cell>
        </row>
        <row r="474">
          <cell r="F474">
            <v>100984.8</v>
          </cell>
          <cell r="G474" t="str">
            <v>87507074320203001МКОУ Артюгинская СОШ N 8</v>
          </cell>
        </row>
        <row r="475">
          <cell r="F475">
            <v>428152</v>
          </cell>
          <cell r="G475" t="str">
            <v>87510039210214005МКОУ Артюгинская СОШ N 8</v>
          </cell>
        </row>
        <row r="476">
          <cell r="F476">
            <v>3769101.51</v>
          </cell>
          <cell r="G476" t="str">
            <v>87507024219901001МКОУ Белякинская СОШ N 15</v>
          </cell>
        </row>
        <row r="477">
          <cell r="F477">
            <v>76335</v>
          </cell>
          <cell r="G477" t="str">
            <v>87507025200901001МКОУ Белякинская СОШ N 15</v>
          </cell>
        </row>
        <row r="478">
          <cell r="F478">
            <v>14050.28</v>
          </cell>
          <cell r="G478" t="str">
            <v>87507025201501001МКОУ Белякинская СОШ N 15</v>
          </cell>
        </row>
        <row r="479">
          <cell r="F479">
            <v>11118.65</v>
          </cell>
          <cell r="G479" t="str">
            <v>87507027950182022МКОУ Белякинская СОШ N 15</v>
          </cell>
        </row>
        <row r="480">
          <cell r="F480">
            <v>7017415.1699999999</v>
          </cell>
          <cell r="G480" t="str">
            <v>87507029210212001МКОУ Белякинская СОШ N 15</v>
          </cell>
        </row>
        <row r="481">
          <cell r="F481">
            <v>100984.8</v>
          </cell>
          <cell r="G481" t="str">
            <v>87507074320203001МКОУ Белякинская СОШ N 15</v>
          </cell>
        </row>
        <row r="482">
          <cell r="F482">
            <v>219798</v>
          </cell>
          <cell r="G482" t="str">
            <v>87510039210214005МКОУ Белякинская СОШ N 15</v>
          </cell>
        </row>
        <row r="483">
          <cell r="F483">
            <v>1497101.63</v>
          </cell>
          <cell r="G483" t="str">
            <v>87507024219901001МКОУ Богучанская О(С)ОШ</v>
          </cell>
        </row>
        <row r="484">
          <cell r="F484">
            <v>178076</v>
          </cell>
          <cell r="G484" t="str">
            <v>87507025200901001МКОУ Богучанская О(С)ОШ</v>
          </cell>
        </row>
        <row r="485">
          <cell r="F485">
            <v>37410.370000000003</v>
          </cell>
          <cell r="G485" t="str">
            <v>87507025201501001МКОУ Богучанская О(С)ОШ</v>
          </cell>
        </row>
        <row r="486">
          <cell r="F486">
            <v>6037.18</v>
          </cell>
          <cell r="G486" t="str">
            <v>87507027950182022МКОУ Богучанская О(С)ОШ</v>
          </cell>
        </row>
        <row r="487">
          <cell r="F487">
            <v>3686926</v>
          </cell>
          <cell r="G487" t="str">
            <v>87507029210212001МКОУ Богучанская О(С)ОШ</v>
          </cell>
        </row>
        <row r="488">
          <cell r="F488">
            <v>4248400.07</v>
          </cell>
          <cell r="G488" t="str">
            <v>87507024219901001МКОУ Богучанская СОШ N 3</v>
          </cell>
        </row>
        <row r="489">
          <cell r="F489">
            <v>5000</v>
          </cell>
          <cell r="G489" t="str">
            <v>87507024219901762МКОУ Богучанская СОШ N 3</v>
          </cell>
        </row>
        <row r="490">
          <cell r="F490">
            <v>302622</v>
          </cell>
          <cell r="G490" t="str">
            <v>87507025200901001МКОУ Богучанская СОШ N 3</v>
          </cell>
        </row>
        <row r="491">
          <cell r="F491">
            <v>76908</v>
          </cell>
          <cell r="G491" t="str">
            <v>87507025221001022МКОУ Богучанская СОШ N 3</v>
          </cell>
        </row>
        <row r="492">
          <cell r="F492">
            <v>100000</v>
          </cell>
          <cell r="G492" t="str">
            <v>87507025223706022МКОУ Богучанская СОШ N 3</v>
          </cell>
        </row>
        <row r="493">
          <cell r="F493">
            <v>23072</v>
          </cell>
          <cell r="G493" t="str">
            <v>87507027950153751МКОУ Богучанская СОШ N 3</v>
          </cell>
        </row>
        <row r="494">
          <cell r="F494">
            <v>10172</v>
          </cell>
          <cell r="G494" t="str">
            <v>87507027950158022МКОУ Богучанская СОШ N 3</v>
          </cell>
        </row>
        <row r="495">
          <cell r="F495">
            <v>12399889</v>
          </cell>
          <cell r="G495" t="str">
            <v>87507029210212001МКОУ Богучанская СОШ N 3</v>
          </cell>
        </row>
        <row r="496">
          <cell r="F496">
            <v>0.2</v>
          </cell>
          <cell r="G496" t="str">
            <v>87507074320203001МКОУ Богучанская СОШ N 3</v>
          </cell>
        </row>
        <row r="497">
          <cell r="F497">
            <v>252462</v>
          </cell>
          <cell r="G497" t="str">
            <v>87507077950178447МКОУ Богучанская СОШ N 3</v>
          </cell>
        </row>
        <row r="498">
          <cell r="F498">
            <v>568075</v>
          </cell>
          <cell r="G498" t="str">
            <v>87510039210214005МКОУ Богучанская СОШ N 3</v>
          </cell>
        </row>
        <row r="499">
          <cell r="F499">
            <v>8754978.9199999999</v>
          </cell>
          <cell r="G499" t="str">
            <v>87507024219901001МКОУ Богучанская СОШ N2</v>
          </cell>
        </row>
        <row r="500">
          <cell r="F500">
            <v>2600000</v>
          </cell>
          <cell r="G500" t="str">
            <v>87507024219901912МКОУ Богучанская СОШ N2</v>
          </cell>
        </row>
        <row r="501">
          <cell r="F501">
            <v>676910</v>
          </cell>
          <cell r="G501" t="str">
            <v>87507025200901001МКОУ Богучанская СОШ N2</v>
          </cell>
        </row>
        <row r="502">
          <cell r="F502">
            <v>33442.839999999997</v>
          </cell>
          <cell r="G502" t="str">
            <v>87507025201501001МКОУ Богучанская СОШ N2</v>
          </cell>
        </row>
        <row r="503">
          <cell r="F503">
            <v>120385</v>
          </cell>
          <cell r="G503" t="str">
            <v>87507025221001022МКОУ Богучанская СОШ N2</v>
          </cell>
        </row>
        <row r="504">
          <cell r="F504">
            <v>1309700</v>
          </cell>
          <cell r="G504" t="str">
            <v>87507025221011022МКОУ Богучанская СОШ N2</v>
          </cell>
        </row>
        <row r="505">
          <cell r="F505">
            <v>208467</v>
          </cell>
          <cell r="G505" t="str">
            <v>87507027950153022МКОУ Богучанская СОШ N2</v>
          </cell>
        </row>
        <row r="506">
          <cell r="F506">
            <v>36115</v>
          </cell>
          <cell r="G506" t="str">
            <v>87507027950153751МКОУ Богучанская СОШ N2</v>
          </cell>
        </row>
        <row r="507">
          <cell r="F507">
            <v>392910</v>
          </cell>
          <cell r="G507" t="str">
            <v>87507027950153752МКОУ Богучанская СОШ N2</v>
          </cell>
        </row>
        <row r="508">
          <cell r="F508">
            <v>10228</v>
          </cell>
          <cell r="G508" t="str">
            <v>87507027950158022МКОУ Богучанская СОШ N2</v>
          </cell>
        </row>
        <row r="509">
          <cell r="F509">
            <v>200000</v>
          </cell>
          <cell r="G509" t="str">
            <v>87507027950182022МКОУ Богучанская СОШ N2</v>
          </cell>
        </row>
        <row r="510">
          <cell r="F510">
            <v>22657934.989999998</v>
          </cell>
          <cell r="G510" t="str">
            <v>87507029210212001МКОУ Богучанская СОШ N2</v>
          </cell>
        </row>
        <row r="511">
          <cell r="F511">
            <v>277708.2</v>
          </cell>
          <cell r="G511" t="str">
            <v>87507077950178447МКОУ Богучанская СОШ N2</v>
          </cell>
        </row>
        <row r="512">
          <cell r="F512">
            <v>985946</v>
          </cell>
          <cell r="G512" t="str">
            <v>87510039210214005МКОУ Богучанская СОШ N2</v>
          </cell>
        </row>
        <row r="513">
          <cell r="F513">
            <v>5201280.7699999996</v>
          </cell>
          <cell r="G513" t="str">
            <v>87507024219901001МКОУ Богучанская СОШ № 4</v>
          </cell>
        </row>
        <row r="514">
          <cell r="F514">
            <v>337422</v>
          </cell>
          <cell r="G514" t="str">
            <v>87507025200901001МКОУ Богучанская СОШ № 4</v>
          </cell>
        </row>
        <row r="515">
          <cell r="F515">
            <v>44873.71</v>
          </cell>
          <cell r="G515" t="str">
            <v>87507025201501001МКОУ Богучанская СОШ № 4</v>
          </cell>
        </row>
        <row r="516">
          <cell r="F516">
            <v>144629</v>
          </cell>
          <cell r="G516" t="str">
            <v>87507025221001022МКОУ Богучанская СОШ № 4</v>
          </cell>
        </row>
        <row r="517">
          <cell r="F517">
            <v>27715</v>
          </cell>
          <cell r="G517" t="str">
            <v>87507027950153751МКОУ Богучанская СОШ № 4</v>
          </cell>
        </row>
        <row r="518">
          <cell r="F518">
            <v>13276579.869999999</v>
          </cell>
          <cell r="G518" t="str">
            <v>87507029210212001МКОУ Богучанская СОШ № 4</v>
          </cell>
        </row>
        <row r="519">
          <cell r="F519">
            <v>285282.06</v>
          </cell>
          <cell r="G519" t="str">
            <v>87507074320203001МКОУ Богучанская СОШ № 4</v>
          </cell>
        </row>
        <row r="520">
          <cell r="F520">
            <v>440528</v>
          </cell>
          <cell r="G520" t="str">
            <v>87510039210214005МКОУ Богучанская СОШ № 4</v>
          </cell>
        </row>
        <row r="521">
          <cell r="F521">
            <v>1934304.66</v>
          </cell>
          <cell r="G521" t="str">
            <v>87507024219901001МКОУ Говорковская СОШ N 17</v>
          </cell>
        </row>
        <row r="522">
          <cell r="F522">
            <v>300</v>
          </cell>
          <cell r="G522" t="str">
            <v>87507024219901775МКОУ Говорковская СОШ N 17</v>
          </cell>
        </row>
        <row r="523">
          <cell r="F523">
            <v>99250</v>
          </cell>
          <cell r="G523" t="str">
            <v>87507024219901912МКОУ Говорковская СОШ N 17</v>
          </cell>
        </row>
        <row r="524">
          <cell r="F524">
            <v>180085</v>
          </cell>
          <cell r="G524" t="str">
            <v>87507025200901001МКОУ Говорковская СОШ N 17</v>
          </cell>
        </row>
        <row r="525">
          <cell r="F525">
            <v>20779.18</v>
          </cell>
          <cell r="G525" t="str">
            <v>87507025201501001МКОУ Говорковская СОШ N 17</v>
          </cell>
        </row>
        <row r="526">
          <cell r="F526">
            <v>15961</v>
          </cell>
          <cell r="G526" t="str">
            <v>87507025221001022МКОУ Говорковская СОШ N 17</v>
          </cell>
        </row>
        <row r="527">
          <cell r="F527">
            <v>299700</v>
          </cell>
          <cell r="G527" t="str">
            <v>87507025225108022МКОУ Говорковская СОШ N 17</v>
          </cell>
        </row>
        <row r="528">
          <cell r="F528">
            <v>80000</v>
          </cell>
          <cell r="G528" t="str">
            <v>87507027950153022МКОУ Говорковская СОШ N 17</v>
          </cell>
        </row>
        <row r="529">
          <cell r="F529">
            <v>4789</v>
          </cell>
          <cell r="G529" t="str">
            <v>87507027950153751МКОУ Говорковская СОШ N 17</v>
          </cell>
        </row>
        <row r="530">
          <cell r="F530">
            <v>5000</v>
          </cell>
          <cell r="G530" t="str">
            <v>87507027950180022МКОУ Говорковская СОШ N 17</v>
          </cell>
        </row>
        <row r="531">
          <cell r="F531">
            <v>10247.86</v>
          </cell>
          <cell r="G531" t="str">
            <v>87507027950182022МКОУ Говорковская СОШ N 17</v>
          </cell>
        </row>
        <row r="532">
          <cell r="F532">
            <v>8585327.6799999997</v>
          </cell>
          <cell r="G532" t="str">
            <v>87507029210212001МКОУ Говорковская СОШ N 17</v>
          </cell>
        </row>
        <row r="533">
          <cell r="F533">
            <v>88361.7</v>
          </cell>
          <cell r="G533" t="str">
            <v>87507074320203001МКОУ Говорковская СОШ N 17</v>
          </cell>
        </row>
        <row r="534">
          <cell r="F534">
            <v>390380</v>
          </cell>
          <cell r="G534" t="str">
            <v>87510039210214005МКОУ Говорковская СОШ N 17</v>
          </cell>
        </row>
        <row r="535">
          <cell r="F535">
            <v>2890388.64</v>
          </cell>
          <cell r="G535" t="str">
            <v>87507024219901001МКОУ Гремучинская СОШ N 19</v>
          </cell>
        </row>
        <row r="536">
          <cell r="F536">
            <v>92230</v>
          </cell>
          <cell r="G536" t="str">
            <v>87507024219901907МКОУ Гремучинская СОШ N 19</v>
          </cell>
        </row>
        <row r="537">
          <cell r="F537">
            <v>96230</v>
          </cell>
          <cell r="G537" t="str">
            <v>87507024219901912МКОУ Гремучинская СОШ N 19</v>
          </cell>
        </row>
        <row r="538">
          <cell r="F538">
            <v>367555</v>
          </cell>
          <cell r="G538" t="str">
            <v>87507025200901001МКОУ Гремучинская СОШ N 19</v>
          </cell>
        </row>
        <row r="539">
          <cell r="F539">
            <v>27791.21</v>
          </cell>
          <cell r="G539" t="str">
            <v>87507025201501001МКОУ Гремучинская СОШ N 19</v>
          </cell>
        </row>
        <row r="540">
          <cell r="F540">
            <v>73077</v>
          </cell>
          <cell r="G540" t="str">
            <v>87507025221001022МКОУ Гремучинская СОШ N 19</v>
          </cell>
        </row>
        <row r="541">
          <cell r="F541">
            <v>454000</v>
          </cell>
          <cell r="G541" t="str">
            <v>87507027950153022МКОУ Гремучинская СОШ N 19</v>
          </cell>
        </row>
        <row r="542">
          <cell r="F542">
            <v>21923</v>
          </cell>
          <cell r="G542" t="str">
            <v>87507027950153751МКОУ Гремучинская СОШ N 19</v>
          </cell>
        </row>
        <row r="543">
          <cell r="F543">
            <v>12356715.93</v>
          </cell>
          <cell r="G543" t="str">
            <v>87507029210212001МКОУ Гремучинская СОШ N 19</v>
          </cell>
        </row>
        <row r="544">
          <cell r="F544">
            <v>252462</v>
          </cell>
          <cell r="G544" t="str">
            <v>87507074320203001МКОУ Гремучинская СОШ N 19</v>
          </cell>
        </row>
        <row r="545">
          <cell r="F545">
            <v>866128</v>
          </cell>
          <cell r="G545" t="str">
            <v>87510039210214005МКОУ Гремучинская СОШ N 19</v>
          </cell>
        </row>
        <row r="546">
          <cell r="F546">
            <v>11548851.039999999</v>
          </cell>
          <cell r="G546" t="str">
            <v>87507024239901001МКОУ ДОД ДЮСШ</v>
          </cell>
        </row>
        <row r="547">
          <cell r="F547">
            <v>23781.17</v>
          </cell>
          <cell r="G547" t="str">
            <v>87507025201501001МКОУ ДОД ДЮСШ</v>
          </cell>
        </row>
        <row r="548">
          <cell r="F548">
            <v>282050</v>
          </cell>
          <cell r="G548" t="str">
            <v>87507027950180022МКОУ ДОД ДЮСШ</v>
          </cell>
        </row>
        <row r="549">
          <cell r="F549">
            <v>11296.57</v>
          </cell>
          <cell r="G549" t="str">
            <v>87507027950182022МКОУ ДОД ДЮСШ</v>
          </cell>
        </row>
        <row r="550">
          <cell r="F550">
            <v>17444604.920000002</v>
          </cell>
          <cell r="G550" t="str">
            <v>87507024239901001МКОУ ДОД ЦДОД</v>
          </cell>
        </row>
        <row r="551">
          <cell r="F551">
            <v>75000</v>
          </cell>
          <cell r="G551" t="str">
            <v>87507024239901711МКОУ ДОД ЦДОД</v>
          </cell>
        </row>
        <row r="552">
          <cell r="F552">
            <v>89546</v>
          </cell>
          <cell r="G552" t="str">
            <v>87507024239901907МКОУ ДОД ЦДОД</v>
          </cell>
        </row>
        <row r="553">
          <cell r="F553">
            <v>264070.62</v>
          </cell>
          <cell r="G553" t="str">
            <v>87507025201501001МКОУ ДОД ЦДОД</v>
          </cell>
        </row>
        <row r="554">
          <cell r="F554">
            <v>500000</v>
          </cell>
          <cell r="G554" t="str">
            <v>87507025226402022МКОУ ДОД ЦДОД</v>
          </cell>
        </row>
        <row r="555">
          <cell r="F555">
            <v>156286</v>
          </cell>
          <cell r="G555" t="str">
            <v>87507027950158022МКОУ ДОД ЦДОД</v>
          </cell>
        </row>
        <row r="556">
          <cell r="F556">
            <v>33000</v>
          </cell>
          <cell r="G556" t="str">
            <v>87507027950180022МКОУ ДОД ЦДОД</v>
          </cell>
        </row>
        <row r="557">
          <cell r="F557">
            <v>10505.8</v>
          </cell>
          <cell r="G557" t="str">
            <v>87507027950182022МКОУ ДОД ЦДОД</v>
          </cell>
        </row>
        <row r="558">
          <cell r="F558">
            <v>193400</v>
          </cell>
          <cell r="G558" t="str">
            <v>87507074320205447МКОУ ДОД ЦДОД</v>
          </cell>
        </row>
        <row r="559">
          <cell r="F559">
            <v>1205600</v>
          </cell>
          <cell r="G559" t="str">
            <v>87507074320206001МКОУ ДОД ЦДОД</v>
          </cell>
        </row>
        <row r="560">
          <cell r="F560">
            <v>728332.85</v>
          </cell>
          <cell r="G560" t="str">
            <v>87507074329901001МКОУ ДОД ЦДОД</v>
          </cell>
        </row>
        <row r="561">
          <cell r="F561">
            <v>35714.129999999997</v>
          </cell>
          <cell r="G561" t="str">
            <v>87507075201501001МКОУ ДОД ЦДОД</v>
          </cell>
        </row>
        <row r="562">
          <cell r="F562">
            <v>400000</v>
          </cell>
          <cell r="G562" t="str">
            <v>87507075223741447МКОУ ДОД ЦДОД</v>
          </cell>
        </row>
        <row r="563">
          <cell r="F563">
            <v>343500</v>
          </cell>
          <cell r="G563" t="str">
            <v>87507075223772447МКОУ ДОД ЦДОД</v>
          </cell>
        </row>
        <row r="564">
          <cell r="F564">
            <v>70186.080000000002</v>
          </cell>
          <cell r="G564" t="str">
            <v>87507075226202447МКОУ ДОД ЦДОД</v>
          </cell>
        </row>
        <row r="565">
          <cell r="F565">
            <v>1408004.02</v>
          </cell>
          <cell r="G565" t="str">
            <v>87507077950178447МКОУ ДОД ЦДОД</v>
          </cell>
        </row>
        <row r="566">
          <cell r="F566">
            <v>301400</v>
          </cell>
          <cell r="G566" t="str">
            <v>87507077950178702МКОУ ДОД ЦДОД</v>
          </cell>
        </row>
        <row r="567">
          <cell r="F567">
            <v>786154</v>
          </cell>
          <cell r="G567" t="str">
            <v>87507077950178705МКОУ ДОД ЦДОД</v>
          </cell>
        </row>
        <row r="568">
          <cell r="F568">
            <v>193.4</v>
          </cell>
          <cell r="G568" t="str">
            <v>87507077950178709МКОУ ДОД ЦДОД</v>
          </cell>
        </row>
        <row r="569">
          <cell r="F569">
            <v>38658.050000000003</v>
          </cell>
          <cell r="G569" t="str">
            <v>87507077950178710МКОУ ДОД ЦДОД</v>
          </cell>
        </row>
        <row r="570">
          <cell r="F570">
            <v>708.95</v>
          </cell>
          <cell r="G570" t="str">
            <v>87507077950182447МКОУ ДОД ЦДОД</v>
          </cell>
        </row>
        <row r="571">
          <cell r="F571">
            <v>7551.28</v>
          </cell>
          <cell r="G571" t="str">
            <v>87507097950176022МКОУ ДОД ЦДОД</v>
          </cell>
        </row>
        <row r="572">
          <cell r="F572">
            <v>1662601.58</v>
          </cell>
          <cell r="G572" t="str">
            <v>87507024219901001МКОУ Кежекская ОШ № 19</v>
          </cell>
        </row>
        <row r="573">
          <cell r="F573">
            <v>49514</v>
          </cell>
          <cell r="G573" t="str">
            <v>87507025200901001МКОУ Кежекская ОШ № 19</v>
          </cell>
        </row>
        <row r="574">
          <cell r="F574">
            <v>21439.02</v>
          </cell>
          <cell r="G574" t="str">
            <v>87507025201501001МКОУ Кежекская ОШ № 19</v>
          </cell>
        </row>
        <row r="575">
          <cell r="F575">
            <v>3859151.7</v>
          </cell>
          <cell r="G575" t="str">
            <v>87507029210212001МКОУ Кежекская ОШ № 19</v>
          </cell>
        </row>
        <row r="576">
          <cell r="F576">
            <v>35344.68</v>
          </cell>
          <cell r="G576" t="str">
            <v>87507074320203001МКОУ Кежекская ОШ № 19</v>
          </cell>
        </row>
        <row r="577">
          <cell r="F577">
            <v>131091</v>
          </cell>
          <cell r="G577" t="str">
            <v>87510039210214005МКОУ Кежекская ОШ № 19</v>
          </cell>
        </row>
        <row r="578">
          <cell r="F578">
            <v>3320213.67</v>
          </cell>
          <cell r="G578" t="str">
            <v>87507024219901001МКОУ Красногорьевская СОШ N 10</v>
          </cell>
        </row>
        <row r="579">
          <cell r="F579">
            <v>100000</v>
          </cell>
          <cell r="G579" t="str">
            <v>87507024219901912МКОУ Красногорьевская СОШ N 10</v>
          </cell>
        </row>
        <row r="580">
          <cell r="F580">
            <v>289212</v>
          </cell>
          <cell r="G580" t="str">
            <v>87507025200901001МКОУ Красногорьевская СОШ N 10</v>
          </cell>
        </row>
        <row r="581">
          <cell r="F581">
            <v>4284.03</v>
          </cell>
          <cell r="G581" t="str">
            <v>87507025201501001МКОУ Красногорьевская СОШ N 10</v>
          </cell>
        </row>
        <row r="582">
          <cell r="F582">
            <v>70461</v>
          </cell>
          <cell r="G582" t="str">
            <v>87507025221001022МКОУ Красногорьевская СОШ N 10</v>
          </cell>
        </row>
        <row r="583">
          <cell r="F583">
            <v>60000</v>
          </cell>
          <cell r="G583" t="str">
            <v>87507027950153022МКОУ Красногорьевская СОШ N 10</v>
          </cell>
        </row>
        <row r="584">
          <cell r="F584">
            <v>21139</v>
          </cell>
          <cell r="G584" t="str">
            <v>87507027950153751МКОУ Красногорьевская СОШ N 10</v>
          </cell>
        </row>
        <row r="585">
          <cell r="F585">
            <v>9902907.4299999997</v>
          </cell>
          <cell r="G585" t="str">
            <v>87507029210212001МКОУ Красногорьевская СОШ N 10</v>
          </cell>
        </row>
        <row r="586">
          <cell r="F586">
            <v>214592.7</v>
          </cell>
          <cell r="G586" t="str">
            <v>87507074320203001МКОУ Красногорьевская СОШ N 10</v>
          </cell>
        </row>
        <row r="587">
          <cell r="F587">
            <v>679330</v>
          </cell>
          <cell r="G587" t="str">
            <v>87510039210214005МКОУ Красногорьевская СОШ N 10</v>
          </cell>
        </row>
        <row r="588">
          <cell r="F588">
            <v>4817728.63</v>
          </cell>
          <cell r="G588" t="str">
            <v>87507024219901001МКОУ Манзенская СОШ</v>
          </cell>
        </row>
        <row r="589">
          <cell r="F589">
            <v>336771</v>
          </cell>
          <cell r="G589" t="str">
            <v>87507025200901001МКОУ Манзенская СОШ</v>
          </cell>
        </row>
        <row r="590">
          <cell r="F590">
            <v>22392.639999999999</v>
          </cell>
          <cell r="G590" t="str">
            <v>87507025201501001МКОУ Манзенская СОШ</v>
          </cell>
        </row>
        <row r="591">
          <cell r="F591">
            <v>76908</v>
          </cell>
          <cell r="G591" t="str">
            <v>87507025221001022МКОУ Манзенская СОШ</v>
          </cell>
        </row>
        <row r="592">
          <cell r="F592">
            <v>50000</v>
          </cell>
          <cell r="G592" t="str">
            <v>87507027950153022МКОУ Манзенская СОШ</v>
          </cell>
        </row>
        <row r="593">
          <cell r="F593">
            <v>23072</v>
          </cell>
          <cell r="G593" t="str">
            <v>87507027950153751МКОУ Манзенская СОШ</v>
          </cell>
        </row>
        <row r="594">
          <cell r="F594">
            <v>11524241.33</v>
          </cell>
          <cell r="G594" t="str">
            <v>87507029210212001МКОУ Манзенская СОШ</v>
          </cell>
        </row>
        <row r="595">
          <cell r="F595">
            <v>252462</v>
          </cell>
          <cell r="G595" t="str">
            <v>87507074320203001МКОУ Манзенская СОШ</v>
          </cell>
        </row>
        <row r="596">
          <cell r="F596">
            <v>921706</v>
          </cell>
          <cell r="G596" t="str">
            <v>87510039210214005МКОУ Манзенская СОШ</v>
          </cell>
        </row>
        <row r="597">
          <cell r="F597">
            <v>4139406.28</v>
          </cell>
          <cell r="G597" t="str">
            <v>87507024219901001МКОУ Невонская СОШ N6</v>
          </cell>
        </row>
        <row r="598">
          <cell r="F598">
            <v>300</v>
          </cell>
          <cell r="G598" t="str">
            <v>87507024219901775МКОУ Невонская СОШ N6</v>
          </cell>
        </row>
        <row r="599">
          <cell r="F599">
            <v>364895</v>
          </cell>
          <cell r="G599" t="str">
            <v>87507025200901001МКОУ Невонская СОШ N6</v>
          </cell>
        </row>
        <row r="600">
          <cell r="F600">
            <v>41428.120000000003</v>
          </cell>
          <cell r="G600" t="str">
            <v>87507025201501001МКОУ Невонская СОШ N6</v>
          </cell>
        </row>
        <row r="601">
          <cell r="F601">
            <v>99231</v>
          </cell>
          <cell r="G601" t="str">
            <v>87507025221001022МКОУ Невонская СОШ N6</v>
          </cell>
        </row>
        <row r="602">
          <cell r="F602">
            <v>266370</v>
          </cell>
          <cell r="G602" t="str">
            <v>87507025225108022МКОУ Невонская СОШ N6</v>
          </cell>
        </row>
        <row r="603">
          <cell r="F603">
            <v>29769</v>
          </cell>
          <cell r="G603" t="str">
            <v>87507027950153751МКОУ Невонская СОШ N6</v>
          </cell>
        </row>
        <row r="604">
          <cell r="F604">
            <v>3000</v>
          </cell>
          <cell r="G604" t="str">
            <v>87507027950180022МКОУ Невонская СОШ N6</v>
          </cell>
        </row>
        <row r="605">
          <cell r="F605">
            <v>11050061.390000001</v>
          </cell>
          <cell r="G605" t="str">
            <v>87507029210212001МКОУ Невонская СОШ N6</v>
          </cell>
        </row>
        <row r="606">
          <cell r="F606">
            <v>252462</v>
          </cell>
          <cell r="G606" t="str">
            <v>87507074320203001МКОУ Невонская СОШ N6</v>
          </cell>
        </row>
        <row r="607">
          <cell r="F607">
            <v>796095</v>
          </cell>
          <cell r="G607" t="str">
            <v>87510039210214005МКОУ Невонская СОШ N6</v>
          </cell>
        </row>
        <row r="608">
          <cell r="F608">
            <v>3047168.35</v>
          </cell>
          <cell r="G608" t="str">
            <v>87507024219901001МКОУ Нижнетерянская СОШ № 28</v>
          </cell>
        </row>
        <row r="609">
          <cell r="F609">
            <v>138607</v>
          </cell>
          <cell r="G609" t="str">
            <v>87507025200901001МКОУ Нижнетерянская СОШ № 28</v>
          </cell>
        </row>
        <row r="610">
          <cell r="F610">
            <v>13391.81</v>
          </cell>
          <cell r="G610" t="str">
            <v>87507025201501001МКОУ Нижнетерянская СОШ № 28</v>
          </cell>
        </row>
        <row r="611">
          <cell r="F611">
            <v>23000</v>
          </cell>
          <cell r="G611" t="str">
            <v>87507025221001022МКОУ Нижнетерянская СОШ № 28</v>
          </cell>
        </row>
        <row r="612">
          <cell r="F612">
            <v>40000</v>
          </cell>
          <cell r="G612" t="str">
            <v>87507027950153022МКОУ Нижнетерянская СОШ № 28</v>
          </cell>
        </row>
        <row r="613">
          <cell r="F613">
            <v>6900</v>
          </cell>
          <cell r="G613" t="str">
            <v>87507027950153751МКОУ Нижнетерянская СОШ № 28</v>
          </cell>
        </row>
        <row r="614">
          <cell r="F614">
            <v>10766.57</v>
          </cell>
          <cell r="G614" t="str">
            <v>87507027950182022МКОУ Нижнетерянская СОШ № 28</v>
          </cell>
        </row>
        <row r="615">
          <cell r="F615">
            <v>7872107.0700000003</v>
          </cell>
          <cell r="G615" t="str">
            <v>87507029210212001МКОУ Нижнетерянская СОШ № 28</v>
          </cell>
        </row>
        <row r="616">
          <cell r="F616">
            <v>100984.8</v>
          </cell>
          <cell r="G616" t="str">
            <v>87507074320203001МКОУ Нижнетерянская СОШ № 28</v>
          </cell>
        </row>
        <row r="617">
          <cell r="F617">
            <v>349002</v>
          </cell>
          <cell r="G617" t="str">
            <v>87510039210214005МКОУ Нижнетерянская СОШ № 28</v>
          </cell>
        </row>
        <row r="618">
          <cell r="F618">
            <v>2908633.33</v>
          </cell>
          <cell r="G618" t="str">
            <v>87507024219901001МКОУ Новохайская СОШ N14</v>
          </cell>
        </row>
        <row r="619">
          <cell r="F619">
            <v>224986</v>
          </cell>
          <cell r="G619" t="str">
            <v>87507025200901001МКОУ Новохайская СОШ N14</v>
          </cell>
        </row>
        <row r="620">
          <cell r="F620">
            <v>31373.18</v>
          </cell>
          <cell r="G620" t="str">
            <v>87507025201501001МКОУ Новохайская СОШ N14</v>
          </cell>
        </row>
        <row r="621">
          <cell r="F621">
            <v>90769</v>
          </cell>
          <cell r="G621" t="str">
            <v>87507025221001022МКОУ Новохайская СОШ N14</v>
          </cell>
        </row>
        <row r="622">
          <cell r="F622">
            <v>150000</v>
          </cell>
          <cell r="G622" t="str">
            <v>87507027950153022МКОУ Новохайская СОШ N14</v>
          </cell>
        </row>
        <row r="623">
          <cell r="F623">
            <v>27231</v>
          </cell>
          <cell r="G623" t="str">
            <v>87507027950153751МКОУ Новохайская СОШ N14</v>
          </cell>
        </row>
        <row r="624">
          <cell r="F624">
            <v>3000</v>
          </cell>
          <cell r="G624" t="str">
            <v>87507027950180022МКОУ Новохайская СОШ N14</v>
          </cell>
        </row>
        <row r="625">
          <cell r="F625">
            <v>8840246.3900000006</v>
          </cell>
          <cell r="G625" t="str">
            <v>87507029210212001МКОУ Новохайская СОШ N14</v>
          </cell>
        </row>
        <row r="626">
          <cell r="F626">
            <v>151477.20000000001</v>
          </cell>
          <cell r="G626" t="str">
            <v>87507074320203001МКОУ Новохайская СОШ N14</v>
          </cell>
        </row>
        <row r="627">
          <cell r="F627">
            <v>282149</v>
          </cell>
          <cell r="G627" t="str">
            <v>87510039210214005МКОУ Новохайская СОШ N14</v>
          </cell>
        </row>
        <row r="628">
          <cell r="F628">
            <v>6244275.4000000004</v>
          </cell>
          <cell r="G628" t="str">
            <v>87507024219901001МКОУ Октябрьская СОШ N 9</v>
          </cell>
        </row>
        <row r="629">
          <cell r="F629">
            <v>674845</v>
          </cell>
          <cell r="G629" t="str">
            <v>87507025200901001МКОУ Октябрьская СОШ N 9</v>
          </cell>
        </row>
        <row r="630">
          <cell r="F630">
            <v>8995.7800000000007</v>
          </cell>
          <cell r="G630" t="str">
            <v>87507025201501001МКОУ Октябрьская СОШ N 9</v>
          </cell>
        </row>
        <row r="631">
          <cell r="F631">
            <v>79223</v>
          </cell>
          <cell r="G631" t="str">
            <v>87507025221001022МКОУ Октябрьская СОШ N 9</v>
          </cell>
        </row>
        <row r="632">
          <cell r="F632">
            <v>50000</v>
          </cell>
          <cell r="G632" t="str">
            <v>87507027950153022МКОУ Октябрьская СОШ N 9</v>
          </cell>
        </row>
        <row r="633">
          <cell r="F633">
            <v>23767</v>
          </cell>
          <cell r="G633" t="str">
            <v>87507027950153751МКОУ Октябрьская СОШ N 9</v>
          </cell>
        </row>
        <row r="634">
          <cell r="F634">
            <v>4000</v>
          </cell>
          <cell r="G634" t="str">
            <v>87507027950180022МКОУ Октябрьская СОШ N 9</v>
          </cell>
        </row>
        <row r="635">
          <cell r="F635">
            <v>150000</v>
          </cell>
          <cell r="G635" t="str">
            <v>87507027950182022МКОУ Октябрьская СОШ N 9</v>
          </cell>
        </row>
        <row r="636">
          <cell r="F636">
            <v>26515425.300000001</v>
          </cell>
          <cell r="G636" t="str">
            <v>87507029210212001МКОУ Октябрьская СОШ N 9</v>
          </cell>
        </row>
        <row r="637">
          <cell r="F637">
            <v>328200.59999999998</v>
          </cell>
          <cell r="G637" t="str">
            <v>87507074320203001МКОУ Октябрьская СОШ N 9</v>
          </cell>
        </row>
        <row r="638">
          <cell r="F638">
            <v>1291397</v>
          </cell>
          <cell r="G638" t="str">
            <v>87510039210214005МКОУ Октябрьская СОШ N 9</v>
          </cell>
        </row>
        <row r="639">
          <cell r="F639">
            <v>5039658.67</v>
          </cell>
          <cell r="G639" t="str">
            <v>87507024219901001МКОУ Осиновская СОШ № 4</v>
          </cell>
        </row>
        <row r="640">
          <cell r="F640">
            <v>303777</v>
          </cell>
          <cell r="G640" t="str">
            <v>87507025200901001МКОУ Осиновская СОШ № 4</v>
          </cell>
        </row>
        <row r="641">
          <cell r="F641">
            <v>33402.089999999997</v>
          </cell>
          <cell r="G641" t="str">
            <v>87507025201501001МКОУ Осиновская СОШ № 4</v>
          </cell>
        </row>
        <row r="642">
          <cell r="F642">
            <v>76846</v>
          </cell>
          <cell r="G642" t="str">
            <v>87507025221001022МКОУ Осиновская СОШ № 4</v>
          </cell>
        </row>
        <row r="643">
          <cell r="F643">
            <v>23054</v>
          </cell>
          <cell r="G643" t="str">
            <v>87507027950153751МКОУ Осиновская СОШ № 4</v>
          </cell>
        </row>
        <row r="644">
          <cell r="F644">
            <v>5000</v>
          </cell>
          <cell r="G644" t="str">
            <v>87507027950180022МКОУ Осиновская СОШ № 4</v>
          </cell>
        </row>
        <row r="645">
          <cell r="F645">
            <v>10586818.27</v>
          </cell>
          <cell r="G645" t="str">
            <v>87507029210212001МКОУ Осиновская СОШ № 4</v>
          </cell>
        </row>
        <row r="646">
          <cell r="F646">
            <v>227215.8</v>
          </cell>
          <cell r="G646" t="str">
            <v>87507074320203001МКОУ Осиновская СОШ № 4</v>
          </cell>
        </row>
        <row r="647">
          <cell r="F647">
            <v>945310</v>
          </cell>
          <cell r="G647" t="str">
            <v>87510039210214005МКОУ Осиновская СОШ № 4</v>
          </cell>
        </row>
        <row r="648">
          <cell r="F648">
            <v>1530764</v>
          </cell>
          <cell r="G648" t="str">
            <v>87507020700400001МКОУ Пинчугская СОШ № 8</v>
          </cell>
        </row>
        <row r="649">
          <cell r="F649">
            <v>4285160.0199999996</v>
          </cell>
          <cell r="G649" t="str">
            <v>87507024219901001МКОУ Пинчугская СОШ № 8</v>
          </cell>
        </row>
        <row r="650">
          <cell r="F650">
            <v>411804</v>
          </cell>
          <cell r="G650" t="str">
            <v>87507025200901001МКОУ Пинчугская СОШ № 8</v>
          </cell>
        </row>
        <row r="651">
          <cell r="F651">
            <v>3172.48</v>
          </cell>
          <cell r="G651" t="str">
            <v>87507025201501001МКОУ Пинчугская СОШ № 8</v>
          </cell>
        </row>
        <row r="652">
          <cell r="F652">
            <v>13717032</v>
          </cell>
          <cell r="G652" t="str">
            <v>87507029210212001МКОУ Пинчугская СОШ № 8</v>
          </cell>
        </row>
        <row r="653">
          <cell r="F653">
            <v>92</v>
          </cell>
          <cell r="G653" t="str">
            <v>87507074320203001МКОУ Пинчугская СОШ № 8</v>
          </cell>
        </row>
        <row r="654">
          <cell r="F654">
            <v>978704</v>
          </cell>
          <cell r="G654" t="str">
            <v>87510039210214005МКОУ Пинчугская СОШ № 8</v>
          </cell>
        </row>
        <row r="655">
          <cell r="F655">
            <v>6583790.5599999996</v>
          </cell>
          <cell r="G655" t="str">
            <v>87507024219901001МКОУ Таежнинская СОШ N 20</v>
          </cell>
        </row>
        <row r="656">
          <cell r="F656">
            <v>500</v>
          </cell>
          <cell r="G656" t="str">
            <v>87507024219901775МКОУ Таежнинская СОШ N 20</v>
          </cell>
        </row>
        <row r="657">
          <cell r="F657">
            <v>500024</v>
          </cell>
          <cell r="G657" t="str">
            <v>87507025200901001МКОУ Таежнинская СОШ N 20</v>
          </cell>
        </row>
        <row r="658">
          <cell r="F658">
            <v>92558.69</v>
          </cell>
          <cell r="G658" t="str">
            <v>87507025201501001МКОУ Таежнинская СОШ N 20</v>
          </cell>
        </row>
        <row r="659">
          <cell r="F659">
            <v>498500</v>
          </cell>
          <cell r="G659" t="str">
            <v>87507025225108022МКОУ Таежнинская СОШ N 20</v>
          </cell>
        </row>
        <row r="660">
          <cell r="F660">
            <v>40000</v>
          </cell>
          <cell r="G660" t="str">
            <v>87507027950182022МКОУ Таежнинская СОШ N 20</v>
          </cell>
        </row>
        <row r="661">
          <cell r="F661">
            <v>17414982.48</v>
          </cell>
          <cell r="G661" t="str">
            <v>87507029210212001МКОУ Таежнинская СОШ N 20</v>
          </cell>
        </row>
        <row r="662">
          <cell r="F662">
            <v>244888.14</v>
          </cell>
          <cell r="G662" t="str">
            <v>87507074320203001МКОУ Таежнинская СОШ N 20</v>
          </cell>
        </row>
        <row r="663">
          <cell r="F663">
            <v>1474673</v>
          </cell>
          <cell r="G663" t="str">
            <v>87510039210214005МКОУ Таежнинская СОШ N 20</v>
          </cell>
        </row>
        <row r="664">
          <cell r="F664">
            <v>8111817.4500000002</v>
          </cell>
          <cell r="G664" t="str">
            <v>87507024219901001МКОУ Таежнинская СОШ N 7</v>
          </cell>
        </row>
        <row r="665">
          <cell r="F665">
            <v>589117</v>
          </cell>
          <cell r="G665" t="str">
            <v>87507025200901001МКОУ Таежнинская СОШ N 7</v>
          </cell>
        </row>
        <row r="666">
          <cell r="F666">
            <v>814.7</v>
          </cell>
          <cell r="G666" t="str">
            <v>87507025201501001МКОУ Таежнинская СОШ N 7</v>
          </cell>
        </row>
        <row r="667">
          <cell r="F667">
            <v>96769</v>
          </cell>
          <cell r="G667" t="str">
            <v>87507025221001022МКОУ Таежнинская СОШ N 7</v>
          </cell>
        </row>
        <row r="668">
          <cell r="F668">
            <v>29031</v>
          </cell>
          <cell r="G668" t="str">
            <v>87507027950153751МКОУ Таежнинская СОШ N 7</v>
          </cell>
        </row>
        <row r="669">
          <cell r="F669">
            <v>40000</v>
          </cell>
          <cell r="G669" t="str">
            <v>87507027950182022МКОУ Таежнинская СОШ N 7</v>
          </cell>
        </row>
        <row r="670">
          <cell r="F670">
            <v>19249289.98</v>
          </cell>
          <cell r="G670" t="str">
            <v>87507029210212001МКОУ Таежнинская СОШ N 7</v>
          </cell>
        </row>
        <row r="671">
          <cell r="F671">
            <v>252462</v>
          </cell>
          <cell r="G671" t="str">
            <v>87507074320203001МКОУ Таежнинская СОШ N 7</v>
          </cell>
        </row>
        <row r="672">
          <cell r="F672">
            <v>1802956</v>
          </cell>
          <cell r="G672" t="str">
            <v>87510039210214005МКОУ Таежнинская СОШ N 7</v>
          </cell>
        </row>
        <row r="673">
          <cell r="F673">
            <v>5617358</v>
          </cell>
          <cell r="G673" t="str">
            <v>87507024219901001МКОУ Такучетская СОШ N 18</v>
          </cell>
        </row>
        <row r="674">
          <cell r="F674">
            <v>209884</v>
          </cell>
          <cell r="G674" t="str">
            <v>87507025200901001МКОУ Такучетская СОШ N 18</v>
          </cell>
        </row>
        <row r="675">
          <cell r="F675">
            <v>87694</v>
          </cell>
          <cell r="G675" t="str">
            <v>87507025221001022МКОУ Такучетская СОШ N 18</v>
          </cell>
        </row>
        <row r="676">
          <cell r="F676">
            <v>50000</v>
          </cell>
          <cell r="G676" t="str">
            <v>87507027950153022МКОУ Такучетская СОШ N 18</v>
          </cell>
        </row>
        <row r="677">
          <cell r="F677">
            <v>21464</v>
          </cell>
          <cell r="G677" t="str">
            <v>87507027950153751МКОУ Такучетская СОШ N 18</v>
          </cell>
        </row>
        <row r="678">
          <cell r="F678">
            <v>40000</v>
          </cell>
          <cell r="G678" t="str">
            <v>87507027950182022МКОУ Такучетская СОШ N 18</v>
          </cell>
        </row>
        <row r="679">
          <cell r="F679">
            <v>9133371.0600000005</v>
          </cell>
          <cell r="G679" t="str">
            <v>87507029210212001МКОУ Такучетская СОШ N 18</v>
          </cell>
        </row>
        <row r="680">
          <cell r="F680">
            <v>199444.98</v>
          </cell>
          <cell r="G680" t="str">
            <v>87507074320203001МКОУ Такучетская СОШ N 18</v>
          </cell>
        </row>
        <row r="681">
          <cell r="F681">
            <v>538696</v>
          </cell>
          <cell r="G681" t="str">
            <v>87510039210214005МКОУ Такучетская СОШ N 18</v>
          </cell>
        </row>
        <row r="682">
          <cell r="F682">
            <v>3672416.21</v>
          </cell>
          <cell r="G682" t="str">
            <v>87507024219901001МКОУ Хребтовская СОШ N11</v>
          </cell>
        </row>
        <row r="683">
          <cell r="F683">
            <v>282534</v>
          </cell>
          <cell r="G683" t="str">
            <v>87507025200901001МКОУ Хребтовская СОШ N11</v>
          </cell>
        </row>
        <row r="684">
          <cell r="F684">
            <v>2770.96</v>
          </cell>
          <cell r="G684" t="str">
            <v>87507025201501001МКОУ Хребтовская СОШ N11</v>
          </cell>
        </row>
        <row r="685">
          <cell r="F685">
            <v>64308</v>
          </cell>
          <cell r="G685" t="str">
            <v>87507025221001022МКОУ Хребтовская СОШ N11</v>
          </cell>
        </row>
        <row r="686">
          <cell r="F686">
            <v>140000</v>
          </cell>
          <cell r="G686" t="str">
            <v>87507027950153022МКОУ Хребтовская СОШ N11</v>
          </cell>
        </row>
        <row r="687">
          <cell r="F687">
            <v>19292</v>
          </cell>
          <cell r="G687" t="str">
            <v>87507027950153751МКОУ Хребтовская СОШ N11</v>
          </cell>
        </row>
        <row r="688">
          <cell r="F688">
            <v>10000</v>
          </cell>
          <cell r="G688" t="str">
            <v>87507027950180022МКОУ Хребтовская СОШ N11</v>
          </cell>
        </row>
        <row r="689">
          <cell r="F689">
            <v>9730423.9600000009</v>
          </cell>
          <cell r="G689" t="str">
            <v>87507029210212001МКОУ Хребтовская СОШ N11</v>
          </cell>
        </row>
        <row r="690">
          <cell r="F690">
            <v>184297.26</v>
          </cell>
          <cell r="G690" t="str">
            <v>87507074320203001МКОУ Хребтовская СОШ N11</v>
          </cell>
        </row>
        <row r="691">
          <cell r="F691">
            <v>578782</v>
          </cell>
          <cell r="G691" t="str">
            <v>87510039210214005МКОУ Хребтовская СОШ N11</v>
          </cell>
        </row>
        <row r="692">
          <cell r="F692">
            <v>5207072.9000000004</v>
          </cell>
          <cell r="G692" t="str">
            <v>87507024219901001МКОУ Чуноярская СОШ N 13</v>
          </cell>
        </row>
        <row r="693">
          <cell r="F693">
            <v>593135</v>
          </cell>
          <cell r="G693" t="str">
            <v>87507025200901001МКОУ Чуноярская СОШ N 13</v>
          </cell>
        </row>
        <row r="694">
          <cell r="F694">
            <v>26892.85</v>
          </cell>
          <cell r="G694" t="str">
            <v>87507025201501001МКОУ Чуноярская СОШ N 13</v>
          </cell>
        </row>
        <row r="695">
          <cell r="F695">
            <v>52154</v>
          </cell>
          <cell r="G695" t="str">
            <v>87507025221001022МКОУ Чуноярская СОШ N 13</v>
          </cell>
        </row>
        <row r="696">
          <cell r="F696">
            <v>502223</v>
          </cell>
          <cell r="G696" t="str">
            <v>87507027950153022МКОУ Чуноярская СОШ N 13</v>
          </cell>
        </row>
        <row r="697">
          <cell r="F697">
            <v>36164</v>
          </cell>
          <cell r="G697" t="str">
            <v>87507027950153751МКОУ Чуноярская СОШ N 13</v>
          </cell>
        </row>
        <row r="698">
          <cell r="F698">
            <v>19164482.5</v>
          </cell>
          <cell r="G698" t="str">
            <v>87507029210212001МКОУ Чуноярская СОШ N 13</v>
          </cell>
        </row>
        <row r="699">
          <cell r="F699">
            <v>186821.88</v>
          </cell>
          <cell r="G699" t="str">
            <v>87507074320203001МКОУ Чуноярская СОШ N 13</v>
          </cell>
        </row>
        <row r="700">
          <cell r="F700">
            <v>187604.42</v>
          </cell>
          <cell r="G700" t="str">
            <v>87507077950178447МКОУ Чуноярская СОШ N 13</v>
          </cell>
        </row>
        <row r="701">
          <cell r="F701">
            <v>4266.7</v>
          </cell>
          <cell r="G701" t="str">
            <v>87507077950178701МКОУ Чуноярская СОШ N 13</v>
          </cell>
        </row>
        <row r="702">
          <cell r="F702">
            <v>1668329</v>
          </cell>
          <cell r="G702" t="str">
            <v>87510039210214005МКОУ Чуноярская СОШ N 13</v>
          </cell>
        </row>
        <row r="703">
          <cell r="F703">
            <v>169000</v>
          </cell>
          <cell r="G703" t="str">
            <v>87507017950180022управление образования</v>
          </cell>
        </row>
        <row r="704">
          <cell r="F704">
            <v>662151</v>
          </cell>
          <cell r="G704" t="str">
            <v>87507027950180022управление образования</v>
          </cell>
        </row>
        <row r="705">
          <cell r="F705">
            <v>172800</v>
          </cell>
          <cell r="G705" t="str">
            <v>87507027950180803управление образования</v>
          </cell>
        </row>
        <row r="706">
          <cell r="F706">
            <v>213949.21</v>
          </cell>
          <cell r="G706" t="str">
            <v>87507077950178447управление образования</v>
          </cell>
        </row>
        <row r="707">
          <cell r="F707">
            <v>4897215</v>
          </cell>
          <cell r="G707" t="str">
            <v>87507090020401500управление образования</v>
          </cell>
        </row>
        <row r="708">
          <cell r="F708">
            <v>30207699.329999998</v>
          </cell>
          <cell r="G708" t="str">
            <v>87507094529901001управление образования</v>
          </cell>
        </row>
        <row r="709">
          <cell r="F709">
            <v>101342.41</v>
          </cell>
          <cell r="G709" t="str">
            <v>87507095201501001управление образования</v>
          </cell>
        </row>
        <row r="710">
          <cell r="F710">
            <v>7676.43</v>
          </cell>
          <cell r="G710" t="str">
            <v>87507097950182022управление образования</v>
          </cell>
        </row>
        <row r="711">
          <cell r="F711">
            <v>1193000</v>
          </cell>
          <cell r="G711" t="str">
            <v>87507099210254500управление образования</v>
          </cell>
        </row>
        <row r="712">
          <cell r="F712">
            <v>54500</v>
          </cell>
          <cell r="G712" t="str">
            <v>87510045057715500управление образования</v>
          </cell>
        </row>
        <row r="713">
          <cell r="F713">
            <v>5324700</v>
          </cell>
          <cell r="G713" t="str">
            <v>87510045206001005управление образования</v>
          </cell>
        </row>
        <row r="714">
          <cell r="F714">
            <v>106500</v>
          </cell>
          <cell r="G714" t="str">
            <v>87510045206002005управление образования</v>
          </cell>
        </row>
        <row r="715">
          <cell r="F715">
            <v>10485</v>
          </cell>
          <cell r="G715" t="str">
            <v>89001139210271017Администрация Ангарского сельсовета</v>
          </cell>
        </row>
        <row r="716">
          <cell r="F716">
            <v>249574</v>
          </cell>
          <cell r="G716" t="str">
            <v>89002030013600009Администрация Ангарского сельсовета</v>
          </cell>
        </row>
        <row r="717">
          <cell r="F717">
            <v>136740</v>
          </cell>
          <cell r="G717" t="str">
            <v>89003105227202017Администрация Ангарского сельсовета</v>
          </cell>
        </row>
        <row r="718">
          <cell r="F718">
            <v>57800</v>
          </cell>
          <cell r="G718" t="str">
            <v>89003105227203017Администрация Ангарского сельсовета</v>
          </cell>
        </row>
        <row r="719">
          <cell r="F719">
            <v>375300</v>
          </cell>
          <cell r="G719" t="str">
            <v>89004095222031017Администрация Ангарского сельсовета</v>
          </cell>
        </row>
        <row r="720">
          <cell r="F720">
            <v>41078.1</v>
          </cell>
          <cell r="G720" t="str">
            <v>89007077950131017Администрация Ангарского сельсовета</v>
          </cell>
        </row>
        <row r="721">
          <cell r="F721">
            <v>695700</v>
          </cell>
          <cell r="G721" t="str">
            <v>89014015160103008Администрация Ангарского сельсовета</v>
          </cell>
        </row>
        <row r="722">
          <cell r="F722">
            <v>1353700</v>
          </cell>
          <cell r="G722" t="str">
            <v>89014035210305017Администрация Ангарского сельсовета</v>
          </cell>
        </row>
        <row r="723">
          <cell r="F723">
            <v>141100</v>
          </cell>
          <cell r="G723" t="str">
            <v>89014035210321017Администрация Ангарского сельсовета</v>
          </cell>
        </row>
        <row r="724">
          <cell r="F724">
            <v>4528</v>
          </cell>
          <cell r="G724" t="str">
            <v>89001139210271017Администрация Артюгинского  сельсовета</v>
          </cell>
        </row>
        <row r="725">
          <cell r="F725">
            <v>62393</v>
          </cell>
          <cell r="G725" t="str">
            <v>89002030013600009Администрация Артюгинского  сельсовета</v>
          </cell>
        </row>
        <row r="726">
          <cell r="F726">
            <v>59050</v>
          </cell>
          <cell r="G726" t="str">
            <v>89003105227202017Администрация Артюгинского  сельсовета</v>
          </cell>
        </row>
        <row r="727">
          <cell r="F727">
            <v>160000</v>
          </cell>
          <cell r="G727" t="str">
            <v>89004095222031017Администрация Артюгинского  сельсовета</v>
          </cell>
        </row>
        <row r="728">
          <cell r="F728">
            <v>20539.05</v>
          </cell>
          <cell r="G728" t="str">
            <v>89007077950131017Администрация Артюгинского  сельсовета</v>
          </cell>
        </row>
        <row r="729">
          <cell r="F729">
            <v>424600</v>
          </cell>
          <cell r="G729" t="str">
            <v>89014015160103008Администрация Артюгинского  сельсовета</v>
          </cell>
        </row>
        <row r="730">
          <cell r="F730">
            <v>1660800</v>
          </cell>
          <cell r="G730" t="str">
            <v>89014015160130008Администрация Артюгинского  сельсовета</v>
          </cell>
        </row>
        <row r="731">
          <cell r="F731">
            <v>2016204</v>
          </cell>
          <cell r="G731" t="str">
            <v>89014035210305017Администрация Артюгинского  сельсовета</v>
          </cell>
        </row>
        <row r="732">
          <cell r="F732">
            <v>138600</v>
          </cell>
          <cell r="G732" t="str">
            <v>89014035210321017Администрация Артюгинского  сельсовета</v>
          </cell>
        </row>
        <row r="733">
          <cell r="F733">
            <v>1488</v>
          </cell>
          <cell r="G733" t="str">
            <v>89001139210271017Администрация Белякинского сельсовета</v>
          </cell>
        </row>
        <row r="734">
          <cell r="F734">
            <v>37436</v>
          </cell>
          <cell r="G734" t="str">
            <v>89002030013600009Администрация Белякинского сельсовета</v>
          </cell>
        </row>
        <row r="735">
          <cell r="F735">
            <v>19400</v>
          </cell>
          <cell r="G735" t="str">
            <v>89003105227202017Администрация Белякинского сельсовета</v>
          </cell>
        </row>
        <row r="736">
          <cell r="F736">
            <v>116400</v>
          </cell>
          <cell r="G736" t="str">
            <v>89004095222031017Администрация Белякинского сельсовета</v>
          </cell>
        </row>
        <row r="737">
          <cell r="F737">
            <v>800000</v>
          </cell>
          <cell r="G737" t="str">
            <v>89004095225104017Администрация Белякинского сельсовета</v>
          </cell>
        </row>
        <row r="738">
          <cell r="F738">
            <v>4474271.58</v>
          </cell>
          <cell r="G738" t="str">
            <v>89005035226202017Администрация Белякинского сельсовета</v>
          </cell>
        </row>
        <row r="739">
          <cell r="F739">
            <v>45378.42</v>
          </cell>
          <cell r="G739" t="str">
            <v>89005037950182017Администрация Белякинского сельсовета</v>
          </cell>
        </row>
        <row r="740">
          <cell r="F740">
            <v>394600</v>
          </cell>
          <cell r="G740" t="str">
            <v>89014015160103008Администрация Белякинского сельсовета</v>
          </cell>
        </row>
        <row r="741">
          <cell r="F741">
            <v>3273100</v>
          </cell>
          <cell r="G741" t="str">
            <v>89014015160130008Администрация Белякинского сельсовета</v>
          </cell>
        </row>
        <row r="742">
          <cell r="F742">
            <v>62006</v>
          </cell>
          <cell r="G742" t="str">
            <v>89014035210305017Администрация Белякинского сельсовета</v>
          </cell>
        </row>
        <row r="743">
          <cell r="F743">
            <v>138600</v>
          </cell>
          <cell r="G743" t="str">
            <v>89014035210321017Администрация Белякинского сельсовета</v>
          </cell>
        </row>
        <row r="744">
          <cell r="F744">
            <v>54788</v>
          </cell>
          <cell r="G744" t="str">
            <v>89001139210271017Администрация Богучанского сельсовета</v>
          </cell>
        </row>
        <row r="745">
          <cell r="F745">
            <v>714430</v>
          </cell>
          <cell r="G745" t="str">
            <v>89003105227202017Администрация Богучанского сельсовета</v>
          </cell>
        </row>
        <row r="746">
          <cell r="F746">
            <v>41600</v>
          </cell>
          <cell r="G746" t="str">
            <v>89003105227203017Администрация Богучанского сельсовета</v>
          </cell>
        </row>
        <row r="747">
          <cell r="F747">
            <v>1451900</v>
          </cell>
          <cell r="G747" t="str">
            <v>89004095222031017Администрация Богучанского сельсовета</v>
          </cell>
        </row>
        <row r="748">
          <cell r="F748">
            <v>4500000</v>
          </cell>
          <cell r="G748" t="str">
            <v>89004095225104017Администрация Богучанского сельсовета</v>
          </cell>
        </row>
        <row r="749">
          <cell r="F749">
            <v>188600</v>
          </cell>
          <cell r="G749" t="str">
            <v>89008018600000017Администрация Богучанского сельсовета</v>
          </cell>
        </row>
        <row r="750">
          <cell r="F750">
            <v>1658900</v>
          </cell>
          <cell r="G750" t="str">
            <v>89014015160103008Администрация Богучанского сельсовета</v>
          </cell>
        </row>
        <row r="751">
          <cell r="F751">
            <v>268000</v>
          </cell>
          <cell r="G751" t="str">
            <v>89014035210321017Администрация Богучанского сельсовета</v>
          </cell>
        </row>
        <row r="752">
          <cell r="F752">
            <v>3737</v>
          </cell>
          <cell r="G752" t="str">
            <v>89001139210271017Администрация Говорковского сельсовета</v>
          </cell>
        </row>
        <row r="753">
          <cell r="F753">
            <v>62393</v>
          </cell>
          <cell r="G753" t="str">
            <v>89002030013600009Администрация Говорковского сельсовета</v>
          </cell>
        </row>
        <row r="754">
          <cell r="F754">
            <v>48740</v>
          </cell>
          <cell r="G754" t="str">
            <v>89003105227202017Администрация Говорковского сельсовета</v>
          </cell>
        </row>
        <row r="755">
          <cell r="F755">
            <v>26100</v>
          </cell>
          <cell r="G755" t="str">
            <v>89003105227203017Администрация Говорковского сельсовета</v>
          </cell>
        </row>
        <row r="756">
          <cell r="F756">
            <v>111400</v>
          </cell>
          <cell r="G756" t="str">
            <v>89004095222031017Администрация Говорковского сельсовета</v>
          </cell>
        </row>
        <row r="757">
          <cell r="F757">
            <v>28754.67</v>
          </cell>
          <cell r="G757" t="str">
            <v>89007077950131017Администрация Говорковского сельсовета</v>
          </cell>
        </row>
        <row r="758">
          <cell r="F758">
            <v>615100</v>
          </cell>
          <cell r="G758" t="str">
            <v>89014015160103008Администрация Говорковского сельсовета</v>
          </cell>
        </row>
        <row r="759">
          <cell r="F759">
            <v>2872600</v>
          </cell>
          <cell r="G759" t="str">
            <v>89014015160130008Администрация Говорковского сельсовета</v>
          </cell>
        </row>
        <row r="760">
          <cell r="F760">
            <v>66787</v>
          </cell>
          <cell r="G760" t="str">
            <v>89014035210305017Администрация Говорковского сельсовета</v>
          </cell>
        </row>
        <row r="761">
          <cell r="F761">
            <v>138500</v>
          </cell>
          <cell r="G761" t="str">
            <v>89014035210321017Администрация Говорковского сельсовета</v>
          </cell>
        </row>
        <row r="762">
          <cell r="F762">
            <v>17022</v>
          </cell>
          <cell r="G762" t="str">
            <v>89001139210271017Администрация Красногорьевского сельсовета</v>
          </cell>
        </row>
        <row r="763">
          <cell r="F763">
            <v>492648</v>
          </cell>
          <cell r="G763" t="str">
            <v>89002030013600009Администрация Красногорьевского сельсовета</v>
          </cell>
        </row>
        <row r="764">
          <cell r="F764">
            <v>221970</v>
          </cell>
          <cell r="G764" t="str">
            <v>89003105227202017Администрация Красногорьевского сельсовета</v>
          </cell>
        </row>
        <row r="765">
          <cell r="F765">
            <v>72300</v>
          </cell>
          <cell r="G765" t="str">
            <v>89003105227203017Администрация Красногорьевского сельсовета</v>
          </cell>
        </row>
        <row r="766">
          <cell r="F766">
            <v>417700</v>
          </cell>
          <cell r="G766" t="str">
            <v>89004095222031017Администрация Красногорьевского сельсовета</v>
          </cell>
        </row>
        <row r="767">
          <cell r="F767">
            <v>1384100</v>
          </cell>
          <cell r="G767" t="str">
            <v>89014015160103008Администрация Красногорьевского сельсовета</v>
          </cell>
        </row>
        <row r="768">
          <cell r="F768">
            <v>1851751</v>
          </cell>
          <cell r="G768" t="str">
            <v>89014035210305017Администрация Красногорьевского сельсовета</v>
          </cell>
        </row>
        <row r="769">
          <cell r="F769">
            <v>141100</v>
          </cell>
          <cell r="G769" t="str">
            <v>89014035210321017Администрация Красногорьевского сельсовета</v>
          </cell>
        </row>
        <row r="770">
          <cell r="F770">
            <v>11124</v>
          </cell>
          <cell r="G770" t="str">
            <v>89001139210271017Администрация Манзенского  сельсовета</v>
          </cell>
        </row>
        <row r="771">
          <cell r="F771">
            <v>249574</v>
          </cell>
          <cell r="G771" t="str">
            <v>89002030013600009Администрация Манзенского  сельсовета</v>
          </cell>
        </row>
        <row r="772">
          <cell r="F772">
            <v>145060</v>
          </cell>
          <cell r="G772" t="str">
            <v>89003105227202017Администрация Манзенского  сельсовета</v>
          </cell>
        </row>
        <row r="773">
          <cell r="F773">
            <v>9900</v>
          </cell>
          <cell r="G773" t="str">
            <v>89003105227203017Администрация Манзенского  сельсовета</v>
          </cell>
        </row>
        <row r="774">
          <cell r="F774">
            <v>389000</v>
          </cell>
          <cell r="G774" t="str">
            <v>89004095222031017Администрация Манзенского  сельсовета</v>
          </cell>
        </row>
        <row r="775">
          <cell r="F775">
            <v>41078.1</v>
          </cell>
          <cell r="G775" t="str">
            <v>89007077950131017Администрация Манзенского  сельсовета</v>
          </cell>
        </row>
        <row r="776">
          <cell r="F776">
            <v>1618500</v>
          </cell>
          <cell r="G776" t="str">
            <v>89014015160103008Администрация Манзенского  сельсовета</v>
          </cell>
        </row>
        <row r="777">
          <cell r="F777">
            <v>1328400</v>
          </cell>
          <cell r="G777" t="str">
            <v>89014015160130008Администрация Манзенского  сельсовета</v>
          </cell>
        </row>
        <row r="778">
          <cell r="F778">
            <v>888063</v>
          </cell>
          <cell r="G778" t="str">
            <v>89014035210305017Администрация Манзенского  сельсовета</v>
          </cell>
        </row>
        <row r="779">
          <cell r="F779">
            <v>141100</v>
          </cell>
          <cell r="G779" t="str">
            <v>89014035210321017Администрация Манзенского  сельсовета</v>
          </cell>
        </row>
        <row r="780">
          <cell r="F780">
            <v>8776</v>
          </cell>
          <cell r="G780" t="str">
            <v>89001139210271017Администрация Невонского сельсовета</v>
          </cell>
        </row>
        <row r="781">
          <cell r="F781">
            <v>249574</v>
          </cell>
          <cell r="G781" t="str">
            <v>89002030013600009Администрация Невонского сельсовета</v>
          </cell>
        </row>
        <row r="782">
          <cell r="F782">
            <v>114440</v>
          </cell>
          <cell r="G782" t="str">
            <v>89003105227202017Администрация Невонского сельсовета</v>
          </cell>
        </row>
        <row r="783">
          <cell r="F783">
            <v>7800</v>
          </cell>
          <cell r="G783" t="str">
            <v>89003105227203017Администрация Невонского сельсовета</v>
          </cell>
        </row>
        <row r="784">
          <cell r="F784">
            <v>245200</v>
          </cell>
          <cell r="G784" t="str">
            <v>89004095222031017Администрация Невонского сельсовета</v>
          </cell>
        </row>
        <row r="785">
          <cell r="F785">
            <v>41078.1</v>
          </cell>
          <cell r="G785" t="str">
            <v>89007077950131017Администрация Невонского сельсовета</v>
          </cell>
        </row>
        <row r="786">
          <cell r="F786">
            <v>137200</v>
          </cell>
          <cell r="G786" t="str">
            <v>89008018600000017Администрация Невонского сельсовета</v>
          </cell>
        </row>
        <row r="787">
          <cell r="F787">
            <v>474100</v>
          </cell>
          <cell r="G787" t="str">
            <v>89014015160103008Администрация Невонского сельсовета</v>
          </cell>
        </row>
        <row r="788">
          <cell r="F788">
            <v>1432400</v>
          </cell>
          <cell r="G788" t="str">
            <v>89014015160130008Администрация Невонского сельсовета</v>
          </cell>
        </row>
        <row r="789">
          <cell r="F789">
            <v>3678091</v>
          </cell>
          <cell r="G789" t="str">
            <v>89014035210305017Администрация Невонского сельсовета</v>
          </cell>
        </row>
        <row r="790">
          <cell r="F790">
            <v>141100</v>
          </cell>
          <cell r="G790" t="str">
            <v>89014035210321017Администрация Невонского сельсовета</v>
          </cell>
        </row>
        <row r="791">
          <cell r="F791">
            <v>263700</v>
          </cell>
          <cell r="G791" t="str">
            <v>89001045210610017Администрация Нижнетерянского сельсовета</v>
          </cell>
        </row>
        <row r="792">
          <cell r="F792">
            <v>2834</v>
          </cell>
          <cell r="G792" t="str">
            <v>89001139210271017Администрация Нижнетерянского сельсовета</v>
          </cell>
        </row>
        <row r="793">
          <cell r="F793">
            <v>62393</v>
          </cell>
          <cell r="G793" t="str">
            <v>89002030013600009Администрация Нижнетерянского сельсовета</v>
          </cell>
        </row>
        <row r="794">
          <cell r="F794">
            <v>41440</v>
          </cell>
          <cell r="G794" t="str">
            <v>89003105227202017Администрация Нижнетерянского сельсовета</v>
          </cell>
        </row>
        <row r="795">
          <cell r="F795">
            <v>9400</v>
          </cell>
          <cell r="G795" t="str">
            <v>89003105227203017Администрация Нижнетерянского сельсовета</v>
          </cell>
        </row>
        <row r="796">
          <cell r="F796">
            <v>46200</v>
          </cell>
          <cell r="G796" t="str">
            <v>89004095222031017Администрация Нижнетерянского сельсовета</v>
          </cell>
        </row>
        <row r="797">
          <cell r="F797">
            <v>1800000</v>
          </cell>
          <cell r="G797" t="str">
            <v>89004095225104017Администрация Нижнетерянского сельсовета</v>
          </cell>
        </row>
        <row r="798">
          <cell r="F798">
            <v>120000</v>
          </cell>
          <cell r="G798" t="str">
            <v>89005025210610017Администрация Нижнетерянского сельсовета</v>
          </cell>
        </row>
        <row r="799">
          <cell r="F799">
            <v>75000</v>
          </cell>
          <cell r="G799" t="str">
            <v>89005035210610017Администрация Нижнетерянского сельсовета</v>
          </cell>
        </row>
        <row r="800">
          <cell r="F800">
            <v>20539.05</v>
          </cell>
          <cell r="G800" t="str">
            <v>89007077950131017Администрация Нижнетерянского сельсовета</v>
          </cell>
        </row>
        <row r="801">
          <cell r="F801">
            <v>66100</v>
          </cell>
          <cell r="G801" t="str">
            <v>89008018600000017Администрация Нижнетерянского сельсовета</v>
          </cell>
        </row>
        <row r="802">
          <cell r="F802">
            <v>97300</v>
          </cell>
          <cell r="G802" t="str">
            <v>89014015160103008Администрация Нижнетерянского сельсовета</v>
          </cell>
        </row>
        <row r="803">
          <cell r="F803">
            <v>1356300</v>
          </cell>
          <cell r="G803" t="str">
            <v>89014015160130008Администрация Нижнетерянского сельсовета</v>
          </cell>
        </row>
        <row r="804">
          <cell r="F804">
            <v>2076859</v>
          </cell>
          <cell r="G804" t="str">
            <v>89014035210305017Администрация Нижнетерянского сельсовета</v>
          </cell>
        </row>
        <row r="805">
          <cell r="F805">
            <v>138500</v>
          </cell>
          <cell r="G805" t="str">
            <v>89014035210321017Администрация Нижнетерянского сельсовета</v>
          </cell>
        </row>
        <row r="806">
          <cell r="F806">
            <v>7376</v>
          </cell>
          <cell r="G806" t="str">
            <v>89001139210271017Администрация Новохайского сельсовета</v>
          </cell>
        </row>
        <row r="807">
          <cell r="F807">
            <v>99830</v>
          </cell>
          <cell r="G807" t="str">
            <v>89002030013600009Администрация Новохайского сельсовета</v>
          </cell>
        </row>
        <row r="808">
          <cell r="F808">
            <v>96180</v>
          </cell>
          <cell r="G808" t="str">
            <v>89003105227202017Администрация Новохайского сельсовета</v>
          </cell>
        </row>
        <row r="809">
          <cell r="F809">
            <v>43500</v>
          </cell>
          <cell r="G809" t="str">
            <v>89003105227203017Администрация Новохайского сельсовета</v>
          </cell>
        </row>
        <row r="810">
          <cell r="F810">
            <v>185200</v>
          </cell>
          <cell r="G810" t="str">
            <v>89004095222031017Администрация Новохайского сельсовета</v>
          </cell>
        </row>
        <row r="811">
          <cell r="F811">
            <v>28754.67</v>
          </cell>
          <cell r="G811" t="str">
            <v>89007077950131017Администрация Новохайского сельсовета</v>
          </cell>
        </row>
        <row r="812">
          <cell r="F812">
            <v>421500</v>
          </cell>
          <cell r="G812" t="str">
            <v>89014015160103008Администрация Новохайского сельсовета</v>
          </cell>
        </row>
        <row r="813">
          <cell r="F813">
            <v>953700</v>
          </cell>
          <cell r="G813" t="str">
            <v>89014015160130008Администрация Новохайского сельсовета</v>
          </cell>
        </row>
        <row r="814">
          <cell r="F814">
            <v>1172840</v>
          </cell>
          <cell r="G814" t="str">
            <v>89014035210305017Администрация Новохайского сельсовета</v>
          </cell>
        </row>
        <row r="815">
          <cell r="F815">
            <v>138500</v>
          </cell>
          <cell r="G815" t="str">
            <v>89014035210321017Администрация Новохайского сельсовета</v>
          </cell>
        </row>
        <row r="816">
          <cell r="F816">
            <v>26441</v>
          </cell>
          <cell r="G816" t="str">
            <v>89001139210271017Администрация Октябрьского сельсовета</v>
          </cell>
        </row>
        <row r="817">
          <cell r="F817">
            <v>499148</v>
          </cell>
          <cell r="G817" t="str">
            <v>89002030013600009Администрация Октябрьского сельсовета</v>
          </cell>
        </row>
        <row r="818">
          <cell r="F818">
            <v>249700</v>
          </cell>
          <cell r="G818" t="str">
            <v>89003105227202017Администрация Октябрьского сельсовета</v>
          </cell>
        </row>
        <row r="819">
          <cell r="F819">
            <v>42000</v>
          </cell>
          <cell r="G819" t="str">
            <v>89003105227203017Администрация Октябрьского сельсовета</v>
          </cell>
        </row>
        <row r="820">
          <cell r="F820">
            <v>290700</v>
          </cell>
          <cell r="G820" t="str">
            <v>89004095222031017Администрация Октябрьского сельсовета</v>
          </cell>
        </row>
        <row r="821">
          <cell r="F821">
            <v>1584500</v>
          </cell>
          <cell r="G821" t="str">
            <v>89014015160103008Администрация Октябрьского сельсовета</v>
          </cell>
        </row>
        <row r="822">
          <cell r="F822">
            <v>1359518</v>
          </cell>
          <cell r="G822" t="str">
            <v>89014035210305017Администрация Октябрьского сельсовета</v>
          </cell>
        </row>
        <row r="823">
          <cell r="F823">
            <v>192100</v>
          </cell>
          <cell r="G823" t="str">
            <v>89014035210321017Администрация Октябрьского сельсовета</v>
          </cell>
        </row>
        <row r="824">
          <cell r="F824">
            <v>8693</v>
          </cell>
          <cell r="G824" t="str">
            <v>89001139210271017Администрация Осиновомысского сельсовета</v>
          </cell>
        </row>
        <row r="825">
          <cell r="F825">
            <v>249574</v>
          </cell>
          <cell r="G825" t="str">
            <v>89002030013600009Администрация Осиновомысского сельсовета</v>
          </cell>
        </row>
        <row r="826">
          <cell r="F826">
            <v>116560</v>
          </cell>
          <cell r="G826" t="str">
            <v>89003105227202017Администрация Осиновомысского сельсовета</v>
          </cell>
        </row>
        <row r="827">
          <cell r="F827">
            <v>35100</v>
          </cell>
          <cell r="G827" t="str">
            <v>89003105227203017Администрация Осиновомысского сельсовета</v>
          </cell>
        </row>
        <row r="828">
          <cell r="F828">
            <v>232500</v>
          </cell>
          <cell r="G828" t="str">
            <v>89004095222031017Администрация Осиновомысского сельсовета</v>
          </cell>
        </row>
        <row r="829">
          <cell r="F829">
            <v>41078.1</v>
          </cell>
          <cell r="G829" t="str">
            <v>89007077950131017Администрация Осиновомысского сельсовета</v>
          </cell>
        </row>
        <row r="830">
          <cell r="F830">
            <v>1322500</v>
          </cell>
          <cell r="G830" t="str">
            <v>89014015160103008Администрация Осиновомысского сельсовета</v>
          </cell>
        </row>
        <row r="831">
          <cell r="F831">
            <v>1077900</v>
          </cell>
          <cell r="G831" t="str">
            <v>89014015160130008Администрация Осиновомысского сельсовета</v>
          </cell>
        </row>
        <row r="832">
          <cell r="F832">
            <v>2618243</v>
          </cell>
          <cell r="G832" t="str">
            <v>89014035210305017Администрация Осиновомысского сельсовета</v>
          </cell>
        </row>
        <row r="833">
          <cell r="F833">
            <v>141100</v>
          </cell>
          <cell r="G833" t="str">
            <v>89014035210321017Администрация Осиновомысского сельсовета</v>
          </cell>
        </row>
        <row r="834">
          <cell r="F834">
            <v>12297</v>
          </cell>
          <cell r="G834" t="str">
            <v>89001139210271017Администрация Пинчугского сельсовета</v>
          </cell>
        </row>
        <row r="835">
          <cell r="F835">
            <v>249574</v>
          </cell>
          <cell r="G835" t="str">
            <v>89002030013600009Администрация Пинчугского сельсовета</v>
          </cell>
        </row>
        <row r="836">
          <cell r="F836">
            <v>160360</v>
          </cell>
          <cell r="G836" t="str">
            <v>89003105227202017Администрация Пинчугского сельсовета</v>
          </cell>
        </row>
        <row r="837">
          <cell r="F837">
            <v>332600</v>
          </cell>
          <cell r="G837" t="str">
            <v>89004095222031017Администрация Пинчугского сельсовета</v>
          </cell>
        </row>
        <row r="838">
          <cell r="F838">
            <v>1000000</v>
          </cell>
          <cell r="G838" t="str">
            <v>89004095225104017Администрация Пинчугского сельсовета</v>
          </cell>
        </row>
        <row r="839">
          <cell r="F839">
            <v>700000</v>
          </cell>
          <cell r="G839" t="str">
            <v>89005035225106017Администрация Пинчугского сельсовета</v>
          </cell>
        </row>
        <row r="840">
          <cell r="F840">
            <v>144200</v>
          </cell>
          <cell r="G840" t="str">
            <v>89008018600000017Администрация Пинчугского сельсовета</v>
          </cell>
        </row>
        <row r="841">
          <cell r="F841">
            <v>170000</v>
          </cell>
          <cell r="G841" t="str">
            <v>89008018700000017Администрация Пинчугского сельсовета</v>
          </cell>
        </row>
        <row r="842">
          <cell r="F842">
            <v>2816000</v>
          </cell>
          <cell r="G842" t="str">
            <v>89014015160103008Администрация Пинчугского сельсовета</v>
          </cell>
        </row>
        <row r="843">
          <cell r="F843">
            <v>1638800</v>
          </cell>
          <cell r="G843" t="str">
            <v>89014015160130008Администрация Пинчугского сельсовета</v>
          </cell>
        </row>
        <row r="844">
          <cell r="F844">
            <v>2894207</v>
          </cell>
          <cell r="G844" t="str">
            <v>89014035210305017Администрация Пинчугского сельсовета</v>
          </cell>
        </row>
        <row r="845">
          <cell r="F845">
            <v>141100</v>
          </cell>
          <cell r="G845" t="str">
            <v>89014035210321017Администрация Пинчугского сельсовета</v>
          </cell>
        </row>
        <row r="846">
          <cell r="F846">
            <v>31416</v>
          </cell>
          <cell r="G846" t="str">
            <v>89001139210271017Администрация Таежнинского сельсовета</v>
          </cell>
        </row>
        <row r="847">
          <cell r="F847">
            <v>499147</v>
          </cell>
          <cell r="G847" t="str">
            <v>89002030013600009Администрация Таежнинского сельсовета</v>
          </cell>
        </row>
        <row r="848">
          <cell r="F848">
            <v>409690</v>
          </cell>
          <cell r="G848" t="str">
            <v>89003105227202017Администрация Таежнинского сельсовета</v>
          </cell>
        </row>
        <row r="849">
          <cell r="F849">
            <v>59300</v>
          </cell>
          <cell r="G849" t="str">
            <v>89003105227203017Администрация Таежнинского сельсовета</v>
          </cell>
        </row>
        <row r="850">
          <cell r="F850">
            <v>463000</v>
          </cell>
          <cell r="G850" t="str">
            <v>89004095222031017Администрация Таежнинского сельсовета</v>
          </cell>
        </row>
        <row r="851">
          <cell r="F851">
            <v>2900000</v>
          </cell>
          <cell r="G851" t="str">
            <v>89004095225104017Администрация Таежнинского сельсовета</v>
          </cell>
        </row>
        <row r="852">
          <cell r="F852">
            <v>431100</v>
          </cell>
          <cell r="G852" t="str">
            <v>89008018600000017Администрация Таежнинского сельсовета</v>
          </cell>
        </row>
        <row r="853">
          <cell r="F853">
            <v>984500</v>
          </cell>
          <cell r="G853" t="str">
            <v>89014015160103008Администрация Таежнинского сельсовета</v>
          </cell>
        </row>
        <row r="854">
          <cell r="F854">
            <v>192200</v>
          </cell>
          <cell r="G854" t="str">
            <v>89014035210321017Администрация Таежнинского сельсовета</v>
          </cell>
        </row>
        <row r="855">
          <cell r="F855">
            <v>4523</v>
          </cell>
          <cell r="G855" t="str">
            <v>89001139210271017Администрация Такучетского  сельсовета</v>
          </cell>
        </row>
        <row r="856">
          <cell r="F856">
            <v>74872</v>
          </cell>
          <cell r="G856" t="str">
            <v>89002030013600009Администрация Такучетского  сельсовета</v>
          </cell>
        </row>
        <row r="857">
          <cell r="F857">
            <v>58990</v>
          </cell>
          <cell r="G857" t="str">
            <v>89003105227202017Администрация Такучетского  сельсовета</v>
          </cell>
        </row>
        <row r="858">
          <cell r="F858">
            <v>225100</v>
          </cell>
          <cell r="G858" t="str">
            <v>89004095222031017Администрация Такучетского  сельсовета</v>
          </cell>
        </row>
        <row r="859">
          <cell r="F859">
            <v>780900</v>
          </cell>
          <cell r="G859" t="str">
            <v>89014015160103008Администрация Такучетского  сельсовета</v>
          </cell>
        </row>
        <row r="860">
          <cell r="F860">
            <v>2476800</v>
          </cell>
          <cell r="G860" t="str">
            <v>89014015160130008Администрация Такучетского  сельсовета</v>
          </cell>
        </row>
        <row r="861">
          <cell r="F861">
            <v>405779</v>
          </cell>
          <cell r="G861" t="str">
            <v>89014035210305017Администрация Такучетского  сельсовета</v>
          </cell>
        </row>
        <row r="862">
          <cell r="F862">
            <v>138500</v>
          </cell>
          <cell r="G862" t="str">
            <v>89014035210321017Администрация Такучетского  сельсовета</v>
          </cell>
        </row>
        <row r="863">
          <cell r="F863">
            <v>7873</v>
          </cell>
          <cell r="G863" t="str">
            <v>89001139210271017Администрация Хребтовского сельсовета</v>
          </cell>
        </row>
        <row r="864">
          <cell r="F864">
            <v>249574</v>
          </cell>
          <cell r="G864" t="str">
            <v>89002030013600009Администрация Хребтовского сельсовета</v>
          </cell>
        </row>
        <row r="865">
          <cell r="F865">
            <v>102670</v>
          </cell>
          <cell r="G865" t="str">
            <v>89003105227202017Администрация Хребтовского сельсовета</v>
          </cell>
        </row>
        <row r="866">
          <cell r="F866">
            <v>41600</v>
          </cell>
          <cell r="G866" t="str">
            <v>89003105227203017Администрация Хребтовского сельсовета</v>
          </cell>
        </row>
        <row r="867">
          <cell r="F867">
            <v>159300</v>
          </cell>
          <cell r="G867" t="str">
            <v>89004095222031017Администрация Хребтовского сельсовета</v>
          </cell>
        </row>
        <row r="868">
          <cell r="F868">
            <v>24646.86</v>
          </cell>
          <cell r="G868" t="str">
            <v>89007077950131017Администрация Хребтовского сельсовета</v>
          </cell>
        </row>
        <row r="869">
          <cell r="F869">
            <v>119800</v>
          </cell>
          <cell r="G869" t="str">
            <v>89008018600000017Администрация Хребтовского сельсовета</v>
          </cell>
        </row>
        <row r="870">
          <cell r="F870">
            <v>426000</v>
          </cell>
          <cell r="G870" t="str">
            <v>89014015160103008Администрация Хребтовского сельсовета</v>
          </cell>
        </row>
        <row r="871">
          <cell r="F871">
            <v>3022600</v>
          </cell>
          <cell r="G871" t="str">
            <v>89014015160130008Администрация Хребтовского сельсовета</v>
          </cell>
        </row>
        <row r="872">
          <cell r="F872">
            <v>1617799</v>
          </cell>
          <cell r="G872" t="str">
            <v>89014035210305017Администрация Хребтовского сельсовета</v>
          </cell>
        </row>
        <row r="873">
          <cell r="F873">
            <v>141100</v>
          </cell>
          <cell r="G873" t="str">
            <v>89014035210321017Администрация Хребтовского сельсовета</v>
          </cell>
        </row>
        <row r="874">
          <cell r="F874">
            <v>16310</v>
          </cell>
          <cell r="G874" t="str">
            <v>89001139210271017Администрация Чуноярского сельсовета</v>
          </cell>
        </row>
        <row r="875">
          <cell r="F875">
            <v>249574</v>
          </cell>
          <cell r="G875" t="str">
            <v>89002030013600009Администрация Чуноярского сельсовета</v>
          </cell>
        </row>
        <row r="876">
          <cell r="F876">
            <v>212690</v>
          </cell>
          <cell r="G876" t="str">
            <v>89003105227202017Администрация Чуноярского сельсовета</v>
          </cell>
        </row>
        <row r="877">
          <cell r="F877">
            <v>355000</v>
          </cell>
          <cell r="G877" t="str">
            <v>89004095222031017Администрация Чуноярского сельсовета</v>
          </cell>
        </row>
        <row r="878">
          <cell r="F878">
            <v>93000</v>
          </cell>
          <cell r="G878" t="str">
            <v>89008015220453017Администрация Чуноярского сельсовета</v>
          </cell>
        </row>
        <row r="879">
          <cell r="F879">
            <v>30000</v>
          </cell>
          <cell r="G879" t="str">
            <v>89008017950143017Администрация Чуноярского сельсовета</v>
          </cell>
        </row>
        <row r="880">
          <cell r="F880">
            <v>167500</v>
          </cell>
          <cell r="G880" t="str">
            <v>89008018600000017Администрация Чуноярского сельсовета</v>
          </cell>
        </row>
        <row r="881">
          <cell r="F881">
            <v>2213200</v>
          </cell>
          <cell r="G881" t="str">
            <v>89014015160103008Администрация Чуноярского сельсовета</v>
          </cell>
        </row>
        <row r="882">
          <cell r="F882">
            <v>3243800</v>
          </cell>
          <cell r="G882" t="str">
            <v>89014015160130008Администрация Чуноярского сельсовета</v>
          </cell>
        </row>
        <row r="883">
          <cell r="F883">
            <v>1853625</v>
          </cell>
          <cell r="G883" t="str">
            <v>89014035210305017Администрация Чуноярского сельсовета</v>
          </cell>
        </row>
        <row r="884">
          <cell r="F884">
            <v>141100</v>
          </cell>
          <cell r="G884" t="str">
            <v>89014035210321017Администрация Чуноярского сельсовета</v>
          </cell>
        </row>
        <row r="885">
          <cell r="F885">
            <v>5589</v>
          </cell>
          <cell r="G885" t="str">
            <v>89001139210271017Администрация Шиверского сельсовета</v>
          </cell>
        </row>
        <row r="886">
          <cell r="F886">
            <v>81372</v>
          </cell>
          <cell r="G886" t="str">
            <v>89002030013600009Администрация Шиверского сельсовета</v>
          </cell>
        </row>
        <row r="887">
          <cell r="F887">
            <v>72890</v>
          </cell>
          <cell r="G887" t="str">
            <v>89003105227202017Администрация Шиверского сельсовета</v>
          </cell>
        </row>
        <row r="888">
          <cell r="F888">
            <v>27800</v>
          </cell>
          <cell r="G888" t="str">
            <v>89003105227203017Администрация Шиверского сельсовета</v>
          </cell>
        </row>
        <row r="889">
          <cell r="F889">
            <v>134700</v>
          </cell>
          <cell r="G889" t="str">
            <v>89004095222031017Администрация Шиверского сельсовета</v>
          </cell>
        </row>
        <row r="890">
          <cell r="F890">
            <v>500000</v>
          </cell>
          <cell r="G890" t="str">
            <v>89005035225106017Администрация Шиверского сельсовета</v>
          </cell>
        </row>
        <row r="891">
          <cell r="F891">
            <v>125700</v>
          </cell>
          <cell r="G891" t="str">
            <v>89008018600000017Администрация Шиверского сельсовета</v>
          </cell>
        </row>
        <row r="892">
          <cell r="F892">
            <v>279400</v>
          </cell>
          <cell r="G892" t="str">
            <v>89014015160103008Администрация Шиверского сельсовета</v>
          </cell>
        </row>
        <row r="893">
          <cell r="F893">
            <v>1038100</v>
          </cell>
          <cell r="G893" t="str">
            <v>89014015160130008Администрация Шиверского сельсовета</v>
          </cell>
        </row>
        <row r="894">
          <cell r="F894">
            <v>1906736</v>
          </cell>
          <cell r="G894" t="str">
            <v>89014035210305017Администрация Шиверского сельсовета</v>
          </cell>
        </row>
        <row r="895">
          <cell r="F895">
            <v>138500</v>
          </cell>
          <cell r="G895" t="str">
            <v>89014035210321017Администрация Шиверского сельсовета</v>
          </cell>
        </row>
        <row r="896">
          <cell r="F896">
            <v>9752510.9199999999</v>
          </cell>
          <cell r="G896" t="str">
            <v>89001060020401500РайФУ администрации района</v>
          </cell>
        </row>
        <row r="897">
          <cell r="F897">
            <v>15489.08</v>
          </cell>
          <cell r="G897" t="str">
            <v>89001065201501500РайФУ администрации района</v>
          </cell>
        </row>
        <row r="898">
          <cell r="F898">
            <v>7979.6</v>
          </cell>
          <cell r="G898" t="str">
            <v>89001067950182500РайФУ администрации района</v>
          </cell>
        </row>
        <row r="899">
          <cell r="F899">
            <v>2664000</v>
          </cell>
          <cell r="G899" t="str">
            <v>89001110700500013РайФУ администрации района</v>
          </cell>
        </row>
        <row r="900">
          <cell r="F900">
            <v>878700</v>
          </cell>
          <cell r="G900" t="str">
            <v>89007014209901910РайФУ администрации района</v>
          </cell>
        </row>
        <row r="901">
          <cell r="F901">
            <v>53899</v>
          </cell>
          <cell r="G901" t="str">
            <v>89007024219901910РайФУ администрации района</v>
          </cell>
        </row>
        <row r="902">
          <cell r="F902">
            <v>351900</v>
          </cell>
          <cell r="G902" t="str">
            <v>89007024239901910РайФУ администрации района</v>
          </cell>
        </row>
        <row r="903">
          <cell r="F903">
            <v>79000</v>
          </cell>
          <cell r="G903" t="str">
            <v>89007094529901910РайФУ администрации района</v>
          </cell>
        </row>
        <row r="904">
          <cell r="F904">
            <v>204860.72</v>
          </cell>
          <cell r="G904" t="str">
            <v>89008014409901910РайФУ администрации района</v>
          </cell>
        </row>
        <row r="905">
          <cell r="F905">
            <v>50000</v>
          </cell>
          <cell r="G905" t="str">
            <v>89013010650300013РайФУ администрации района</v>
          </cell>
        </row>
        <row r="906">
          <cell r="G906" t="str">
            <v/>
          </cell>
        </row>
        <row r="907">
          <cell r="G907" t="str">
            <v/>
          </cell>
        </row>
        <row r="908">
          <cell r="G908" t="str">
            <v/>
          </cell>
        </row>
        <row r="909">
          <cell r="G909" t="str">
            <v/>
          </cell>
        </row>
        <row r="910">
          <cell r="G910" t="str">
            <v/>
          </cell>
        </row>
        <row r="911">
          <cell r="G911" t="str">
            <v/>
          </cell>
        </row>
        <row r="912">
          <cell r="G912" t="str">
            <v/>
          </cell>
        </row>
        <row r="913">
          <cell r="G913" t="str">
            <v/>
          </cell>
        </row>
        <row r="914">
          <cell r="G914" t="str">
            <v/>
          </cell>
        </row>
        <row r="915">
          <cell r="G915" t="str">
            <v/>
          </cell>
        </row>
        <row r="916">
          <cell r="G916" t="str">
            <v/>
          </cell>
        </row>
        <row r="917">
          <cell r="G917" t="str">
            <v/>
          </cell>
        </row>
        <row r="918">
          <cell r="G918" t="str">
            <v/>
          </cell>
        </row>
        <row r="919">
          <cell r="G919" t="str">
            <v/>
          </cell>
        </row>
        <row r="920">
          <cell r="G920" t="str">
            <v/>
          </cell>
        </row>
        <row r="921">
          <cell r="G921" t="str">
            <v/>
          </cell>
        </row>
        <row r="922">
          <cell r="G922" t="str">
            <v/>
          </cell>
        </row>
        <row r="923">
          <cell r="G923" t="str">
            <v/>
          </cell>
        </row>
        <row r="924">
          <cell r="G924" t="str">
            <v/>
          </cell>
        </row>
        <row r="925">
          <cell r="G925" t="str">
            <v/>
          </cell>
        </row>
        <row r="926">
          <cell r="G926" t="str">
            <v/>
          </cell>
        </row>
        <row r="927">
          <cell r="G927" t="str">
            <v/>
          </cell>
        </row>
        <row r="928">
          <cell r="G928" t="str">
            <v/>
          </cell>
        </row>
        <row r="929">
          <cell r="G929" t="str">
            <v/>
          </cell>
        </row>
        <row r="930">
          <cell r="G930" t="str">
            <v/>
          </cell>
        </row>
        <row r="931">
          <cell r="G931" t="str">
            <v/>
          </cell>
        </row>
        <row r="932">
          <cell r="G932" t="str">
            <v/>
          </cell>
        </row>
        <row r="933">
          <cell r="G933" t="str">
            <v/>
          </cell>
        </row>
        <row r="934">
          <cell r="G934" t="str">
            <v/>
          </cell>
        </row>
        <row r="935">
          <cell r="G935" t="str">
            <v/>
          </cell>
        </row>
        <row r="936">
          <cell r="G936" t="str">
            <v/>
          </cell>
        </row>
        <row r="937">
          <cell r="G937" t="str">
            <v/>
          </cell>
        </row>
        <row r="938">
          <cell r="G938" t="str">
            <v/>
          </cell>
        </row>
        <row r="939">
          <cell r="G939" t="str">
            <v/>
          </cell>
        </row>
        <row r="940">
          <cell r="G940" t="str">
            <v/>
          </cell>
        </row>
        <row r="941">
          <cell r="G941" t="str">
            <v/>
          </cell>
        </row>
        <row r="942">
          <cell r="G942" t="str">
            <v/>
          </cell>
        </row>
        <row r="943">
          <cell r="G943" t="str">
            <v/>
          </cell>
        </row>
        <row r="944">
          <cell r="G944" t="str">
            <v/>
          </cell>
        </row>
        <row r="945">
          <cell r="G945" t="str">
            <v/>
          </cell>
        </row>
        <row r="946">
          <cell r="G946" t="str">
            <v/>
          </cell>
        </row>
        <row r="947">
          <cell r="G947" t="str">
            <v/>
          </cell>
        </row>
        <row r="948">
          <cell r="G948" t="str">
            <v/>
          </cell>
        </row>
        <row r="949">
          <cell r="G949" t="str">
            <v/>
          </cell>
        </row>
        <row r="950">
          <cell r="G950" t="str">
            <v/>
          </cell>
        </row>
        <row r="951">
          <cell r="G951" t="str">
            <v/>
          </cell>
        </row>
        <row r="952">
          <cell r="G952" t="str">
            <v/>
          </cell>
        </row>
        <row r="953">
          <cell r="G953" t="str">
            <v/>
          </cell>
        </row>
        <row r="954">
          <cell r="G954" t="str">
            <v/>
          </cell>
        </row>
        <row r="955">
          <cell r="G955" t="str">
            <v/>
          </cell>
        </row>
        <row r="956">
          <cell r="G956" t="str">
            <v/>
          </cell>
        </row>
        <row r="957">
          <cell r="G957" t="str">
            <v/>
          </cell>
        </row>
        <row r="958">
          <cell r="G958" t="str">
            <v/>
          </cell>
        </row>
        <row r="959">
          <cell r="G959" t="str">
            <v/>
          </cell>
        </row>
        <row r="960">
          <cell r="G960" t="str">
            <v/>
          </cell>
        </row>
        <row r="961">
          <cell r="G961" t="str">
            <v/>
          </cell>
        </row>
        <row r="962">
          <cell r="G962" t="str">
            <v/>
          </cell>
        </row>
        <row r="963">
          <cell r="G963" t="str">
            <v/>
          </cell>
        </row>
        <row r="964">
          <cell r="G964" t="str">
            <v/>
          </cell>
        </row>
        <row r="965">
          <cell r="G965" t="str">
            <v/>
          </cell>
        </row>
        <row r="966">
          <cell r="G966" t="str">
            <v/>
          </cell>
        </row>
        <row r="967">
          <cell r="G967" t="str">
            <v/>
          </cell>
        </row>
        <row r="968">
          <cell r="G968" t="str">
            <v/>
          </cell>
        </row>
        <row r="969">
          <cell r="G969" t="str">
            <v/>
          </cell>
        </row>
        <row r="970">
          <cell r="G970" t="str">
            <v/>
          </cell>
        </row>
        <row r="971">
          <cell r="G971" t="str">
            <v/>
          </cell>
        </row>
        <row r="972">
          <cell r="G972" t="str">
            <v/>
          </cell>
        </row>
        <row r="973">
          <cell r="G973" t="str">
            <v/>
          </cell>
        </row>
        <row r="974">
          <cell r="G974" t="str">
            <v/>
          </cell>
        </row>
        <row r="975">
          <cell r="G975" t="str">
            <v/>
          </cell>
        </row>
        <row r="976">
          <cell r="G976" t="str">
            <v/>
          </cell>
        </row>
        <row r="977">
          <cell r="G977" t="str">
            <v/>
          </cell>
        </row>
        <row r="978">
          <cell r="G978" t="str">
            <v/>
          </cell>
        </row>
        <row r="979">
          <cell r="G979" t="str">
            <v/>
          </cell>
        </row>
        <row r="980">
          <cell r="G980" t="str">
            <v/>
          </cell>
        </row>
        <row r="981">
          <cell r="G981" t="str">
            <v/>
          </cell>
        </row>
        <row r="982">
          <cell r="G982" t="str">
            <v/>
          </cell>
        </row>
        <row r="983">
          <cell r="G983" t="str">
            <v/>
          </cell>
        </row>
        <row r="984">
          <cell r="G984" t="str">
            <v/>
          </cell>
        </row>
        <row r="985">
          <cell r="G985" t="str">
            <v/>
          </cell>
        </row>
        <row r="986">
          <cell r="G986" t="str">
            <v/>
          </cell>
        </row>
        <row r="987">
          <cell r="G987" t="str">
            <v/>
          </cell>
        </row>
        <row r="988">
          <cell r="G988" t="str">
            <v/>
          </cell>
        </row>
        <row r="989">
          <cell r="G989" t="str">
            <v/>
          </cell>
        </row>
        <row r="990">
          <cell r="G990" t="str">
            <v/>
          </cell>
        </row>
        <row r="991">
          <cell r="G991" t="str">
            <v/>
          </cell>
        </row>
        <row r="992">
          <cell r="G992" t="str">
            <v/>
          </cell>
        </row>
        <row r="993">
          <cell r="G993" t="str">
            <v/>
          </cell>
        </row>
        <row r="994">
          <cell r="G994" t="str">
            <v/>
          </cell>
        </row>
        <row r="995">
          <cell r="G995" t="str">
            <v/>
          </cell>
        </row>
        <row r="996">
          <cell r="G996" t="str">
            <v/>
          </cell>
        </row>
        <row r="997">
          <cell r="G997" t="str">
            <v/>
          </cell>
        </row>
        <row r="998">
          <cell r="G998" t="str">
            <v/>
          </cell>
        </row>
        <row r="999">
          <cell r="G999" t="str">
            <v/>
          </cell>
        </row>
        <row r="1000">
          <cell r="G1000" t="str">
            <v/>
          </cell>
        </row>
        <row r="1001">
          <cell r="G1001" t="str">
            <v/>
          </cell>
        </row>
        <row r="1002">
          <cell r="G1002" t="str">
            <v/>
          </cell>
        </row>
        <row r="1003">
          <cell r="G1003" t="str">
            <v/>
          </cell>
        </row>
        <row r="1004">
          <cell r="G1004" t="str">
            <v/>
          </cell>
        </row>
        <row r="1005">
          <cell r="G1005" t="str">
            <v/>
          </cell>
        </row>
        <row r="1006">
          <cell r="G1006" t="str">
            <v/>
          </cell>
        </row>
        <row r="1007">
          <cell r="G1007" t="str">
            <v/>
          </cell>
        </row>
        <row r="1008">
          <cell r="G1008" t="str">
            <v/>
          </cell>
        </row>
        <row r="1009">
          <cell r="G1009" t="str">
            <v/>
          </cell>
        </row>
        <row r="1010">
          <cell r="G1010" t="str">
            <v/>
          </cell>
        </row>
        <row r="1011">
          <cell r="G1011" t="str">
            <v/>
          </cell>
        </row>
        <row r="1012">
          <cell r="G1012" t="str">
            <v/>
          </cell>
        </row>
        <row r="1013">
          <cell r="G1013" t="str">
            <v/>
          </cell>
        </row>
        <row r="1014">
          <cell r="G1014" t="str">
            <v/>
          </cell>
        </row>
        <row r="1015">
          <cell r="G1015" t="str">
            <v/>
          </cell>
        </row>
        <row r="1016">
          <cell r="G1016" t="str">
            <v/>
          </cell>
        </row>
        <row r="1017">
          <cell r="G1017" t="str">
            <v/>
          </cell>
        </row>
        <row r="1018">
          <cell r="G1018" t="str">
            <v/>
          </cell>
        </row>
        <row r="1019">
          <cell r="G1019" t="str">
            <v/>
          </cell>
        </row>
        <row r="1020">
          <cell r="G1020" t="str">
            <v/>
          </cell>
        </row>
        <row r="1021">
          <cell r="G1021" t="str">
            <v/>
          </cell>
        </row>
        <row r="1022">
          <cell r="G1022" t="str">
            <v/>
          </cell>
        </row>
        <row r="1023">
          <cell r="G1023" t="str">
            <v/>
          </cell>
        </row>
        <row r="1024">
          <cell r="G1024" t="str">
            <v/>
          </cell>
        </row>
        <row r="1025">
          <cell r="G1025" t="str">
            <v/>
          </cell>
        </row>
        <row r="1026">
          <cell r="G1026" t="str">
            <v/>
          </cell>
        </row>
        <row r="1027">
          <cell r="G1027" t="str">
            <v/>
          </cell>
        </row>
        <row r="1028">
          <cell r="G1028" t="str">
            <v/>
          </cell>
        </row>
        <row r="1029">
          <cell r="G1029" t="str">
            <v/>
          </cell>
        </row>
        <row r="1030">
          <cell r="G1030" t="str">
            <v/>
          </cell>
        </row>
        <row r="1031">
          <cell r="G1031" t="str">
            <v/>
          </cell>
        </row>
        <row r="1032">
          <cell r="G1032" t="str">
            <v/>
          </cell>
        </row>
        <row r="1033">
          <cell r="G1033" t="str">
            <v/>
          </cell>
        </row>
        <row r="1034">
          <cell r="G1034" t="str">
            <v/>
          </cell>
        </row>
        <row r="1035">
          <cell r="G1035" t="str">
            <v/>
          </cell>
        </row>
        <row r="1036">
          <cell r="G1036" t="str">
            <v/>
          </cell>
        </row>
        <row r="1037">
          <cell r="G1037" t="str">
            <v/>
          </cell>
        </row>
        <row r="1038">
          <cell r="G1038" t="str">
            <v/>
          </cell>
        </row>
        <row r="1039">
          <cell r="G1039" t="str">
            <v/>
          </cell>
        </row>
        <row r="1040">
          <cell r="G1040" t="str">
            <v/>
          </cell>
        </row>
        <row r="1041">
          <cell r="G1041" t="str">
            <v/>
          </cell>
        </row>
        <row r="1042">
          <cell r="G1042" t="str">
            <v/>
          </cell>
        </row>
        <row r="1043">
          <cell r="G1043" t="str">
            <v/>
          </cell>
        </row>
        <row r="1044">
          <cell r="G1044" t="str">
            <v/>
          </cell>
        </row>
        <row r="1045">
          <cell r="G1045" t="str">
            <v/>
          </cell>
        </row>
        <row r="1046">
          <cell r="G1046" t="str">
            <v/>
          </cell>
        </row>
        <row r="1047">
          <cell r="G1047" t="str">
            <v/>
          </cell>
        </row>
        <row r="1048">
          <cell r="G1048" t="str">
            <v/>
          </cell>
        </row>
        <row r="1049">
          <cell r="G1049" t="str">
            <v/>
          </cell>
        </row>
        <row r="1050">
          <cell r="G1050" t="str">
            <v/>
          </cell>
        </row>
        <row r="1051">
          <cell r="G1051" t="str">
            <v/>
          </cell>
        </row>
        <row r="1052">
          <cell r="G1052" t="str">
            <v/>
          </cell>
        </row>
        <row r="1053">
          <cell r="G1053" t="str">
            <v/>
          </cell>
        </row>
        <row r="1054">
          <cell r="G1054" t="str">
            <v/>
          </cell>
        </row>
        <row r="1055">
          <cell r="G1055" t="str">
            <v/>
          </cell>
        </row>
        <row r="1056">
          <cell r="G1056" t="str">
            <v/>
          </cell>
        </row>
        <row r="1057">
          <cell r="G1057" t="str">
            <v/>
          </cell>
        </row>
        <row r="1058">
          <cell r="G1058" t="str">
            <v/>
          </cell>
        </row>
        <row r="1059">
          <cell r="G1059" t="str">
            <v/>
          </cell>
        </row>
        <row r="1060">
          <cell r="G1060" t="str">
            <v/>
          </cell>
        </row>
        <row r="1061">
          <cell r="G1061" t="str">
            <v/>
          </cell>
        </row>
        <row r="1062">
          <cell r="G1062" t="str">
            <v/>
          </cell>
        </row>
        <row r="1063">
          <cell r="G1063" t="str">
            <v/>
          </cell>
        </row>
        <row r="1064">
          <cell r="G1064" t="str">
            <v/>
          </cell>
        </row>
        <row r="1065">
          <cell r="G1065" t="str">
            <v/>
          </cell>
        </row>
        <row r="1066">
          <cell r="G1066" t="str">
            <v/>
          </cell>
        </row>
        <row r="1067">
          <cell r="G1067" t="str">
            <v/>
          </cell>
        </row>
        <row r="1068">
          <cell r="G1068" t="str">
            <v/>
          </cell>
        </row>
        <row r="1069">
          <cell r="G1069" t="str">
            <v/>
          </cell>
        </row>
        <row r="1070">
          <cell r="G1070" t="str">
            <v/>
          </cell>
        </row>
        <row r="1071">
          <cell r="G1071" t="str">
            <v/>
          </cell>
        </row>
        <row r="1072">
          <cell r="G1072" t="str">
            <v/>
          </cell>
        </row>
        <row r="1073">
          <cell r="G1073" t="str">
            <v/>
          </cell>
        </row>
        <row r="1074">
          <cell r="G1074" t="str">
            <v/>
          </cell>
        </row>
        <row r="1075">
          <cell r="G1075" t="str">
            <v/>
          </cell>
        </row>
        <row r="1076">
          <cell r="G1076" t="str">
            <v/>
          </cell>
        </row>
        <row r="1077">
          <cell r="G1077" t="str">
            <v/>
          </cell>
        </row>
        <row r="1078">
          <cell r="G1078" t="str">
            <v/>
          </cell>
        </row>
        <row r="1079">
          <cell r="G1079" t="str">
            <v/>
          </cell>
        </row>
        <row r="1080">
          <cell r="G1080" t="str">
            <v/>
          </cell>
        </row>
        <row r="1081">
          <cell r="G1081" t="str">
            <v/>
          </cell>
        </row>
        <row r="1082">
          <cell r="G1082" t="str">
            <v/>
          </cell>
        </row>
        <row r="1083">
          <cell r="G1083" t="str">
            <v/>
          </cell>
        </row>
        <row r="1084">
          <cell r="G1084" t="str">
            <v/>
          </cell>
        </row>
        <row r="1085">
          <cell r="G1085" t="str">
            <v/>
          </cell>
        </row>
        <row r="1086">
          <cell r="G1086" t="str">
            <v/>
          </cell>
        </row>
        <row r="1087">
          <cell r="G1087" t="str">
            <v/>
          </cell>
        </row>
        <row r="1088">
          <cell r="G1088" t="str">
            <v/>
          </cell>
        </row>
        <row r="1089">
          <cell r="G1089" t="str">
            <v/>
          </cell>
        </row>
        <row r="1090">
          <cell r="G1090" t="str">
            <v/>
          </cell>
        </row>
        <row r="1091">
          <cell r="G1091" t="str">
            <v/>
          </cell>
        </row>
        <row r="1092">
          <cell r="G1092" t="str">
            <v/>
          </cell>
        </row>
        <row r="1093">
          <cell r="G1093" t="str">
            <v/>
          </cell>
        </row>
        <row r="1094">
          <cell r="G1094" t="str">
            <v/>
          </cell>
        </row>
        <row r="1095">
          <cell r="G1095" t="str">
            <v/>
          </cell>
        </row>
        <row r="1096">
          <cell r="G1096" t="str">
            <v/>
          </cell>
        </row>
        <row r="1097">
          <cell r="G1097" t="str">
            <v/>
          </cell>
        </row>
        <row r="1098">
          <cell r="G1098" t="str">
            <v/>
          </cell>
        </row>
        <row r="1099">
          <cell r="G1099" t="str">
            <v/>
          </cell>
        </row>
        <row r="1100">
          <cell r="G1100" t="str">
            <v/>
          </cell>
        </row>
        <row r="1101">
          <cell r="G1101" t="str">
            <v/>
          </cell>
        </row>
        <row r="1102">
          <cell r="G1102" t="str">
            <v/>
          </cell>
        </row>
        <row r="1103">
          <cell r="G1103" t="str">
            <v/>
          </cell>
        </row>
        <row r="1104">
          <cell r="G1104" t="str">
            <v/>
          </cell>
        </row>
        <row r="1105">
          <cell r="G1105" t="str">
            <v/>
          </cell>
        </row>
        <row r="1106">
          <cell r="G1106" t="str">
            <v/>
          </cell>
        </row>
        <row r="1107">
          <cell r="G1107" t="str">
            <v/>
          </cell>
        </row>
        <row r="1108">
          <cell r="G1108" t="str">
            <v/>
          </cell>
        </row>
        <row r="1109">
          <cell r="G1109" t="str">
            <v/>
          </cell>
        </row>
        <row r="1110">
          <cell r="G1110" t="str">
            <v/>
          </cell>
        </row>
        <row r="1111">
          <cell r="G1111" t="str">
            <v/>
          </cell>
        </row>
        <row r="1112">
          <cell r="G1112" t="str">
            <v/>
          </cell>
        </row>
        <row r="1113">
          <cell r="G1113" t="str">
            <v/>
          </cell>
        </row>
        <row r="1114">
          <cell r="G1114" t="str">
            <v/>
          </cell>
        </row>
        <row r="1115">
          <cell r="G1115" t="str">
            <v/>
          </cell>
        </row>
        <row r="1116">
          <cell r="G1116" t="str">
            <v/>
          </cell>
        </row>
        <row r="1117">
          <cell r="G1117" t="str">
            <v/>
          </cell>
        </row>
        <row r="1118">
          <cell r="G1118" t="str">
            <v/>
          </cell>
        </row>
        <row r="1119">
          <cell r="G1119" t="str">
            <v/>
          </cell>
        </row>
        <row r="1120">
          <cell r="G1120" t="str">
            <v/>
          </cell>
        </row>
        <row r="1121">
          <cell r="G1121" t="str">
            <v/>
          </cell>
        </row>
        <row r="1122">
          <cell r="G1122" t="str">
            <v/>
          </cell>
        </row>
        <row r="1123">
          <cell r="G1123" t="str">
            <v/>
          </cell>
        </row>
        <row r="1124">
          <cell r="G1124" t="str">
            <v/>
          </cell>
        </row>
        <row r="1125">
          <cell r="G1125" t="str">
            <v/>
          </cell>
        </row>
        <row r="1126">
          <cell r="G1126" t="str">
            <v/>
          </cell>
        </row>
        <row r="1127">
          <cell r="G1127" t="str">
            <v/>
          </cell>
        </row>
        <row r="1128">
          <cell r="G1128" t="str">
            <v/>
          </cell>
        </row>
        <row r="1129">
          <cell r="G1129" t="str">
            <v/>
          </cell>
        </row>
        <row r="1130">
          <cell r="G1130" t="str">
            <v/>
          </cell>
        </row>
        <row r="1131">
          <cell r="G1131" t="str">
            <v/>
          </cell>
        </row>
        <row r="1132">
          <cell r="G1132" t="str">
            <v/>
          </cell>
        </row>
        <row r="1133">
          <cell r="G1133" t="str">
            <v/>
          </cell>
        </row>
        <row r="1134">
          <cell r="G1134" t="str">
            <v/>
          </cell>
        </row>
        <row r="1135">
          <cell r="G1135" t="str">
            <v/>
          </cell>
        </row>
        <row r="1136">
          <cell r="G1136" t="str">
            <v/>
          </cell>
        </row>
        <row r="1137">
          <cell r="G1137" t="str">
            <v/>
          </cell>
        </row>
        <row r="1138">
          <cell r="G1138" t="str">
            <v/>
          </cell>
        </row>
        <row r="1139">
          <cell r="G1139" t="str">
            <v/>
          </cell>
        </row>
        <row r="1140">
          <cell r="G1140" t="str">
            <v/>
          </cell>
        </row>
        <row r="1141">
          <cell r="G1141" t="str">
            <v/>
          </cell>
        </row>
        <row r="1142">
          <cell r="G1142" t="str">
            <v/>
          </cell>
        </row>
        <row r="1143">
          <cell r="G1143" t="str">
            <v/>
          </cell>
        </row>
        <row r="1144">
          <cell r="G1144" t="str">
            <v/>
          </cell>
        </row>
        <row r="1145">
          <cell r="G1145" t="str">
            <v/>
          </cell>
        </row>
        <row r="1146">
          <cell r="G1146" t="str">
            <v/>
          </cell>
        </row>
        <row r="1147">
          <cell r="G1147" t="str">
            <v/>
          </cell>
        </row>
        <row r="1148">
          <cell r="G1148" t="str">
            <v/>
          </cell>
        </row>
        <row r="1149">
          <cell r="G1149" t="str">
            <v/>
          </cell>
        </row>
        <row r="1150">
          <cell r="G1150" t="str">
            <v/>
          </cell>
        </row>
        <row r="1151">
          <cell r="G1151" t="str">
            <v/>
          </cell>
        </row>
        <row r="1152">
          <cell r="G1152" t="str">
            <v/>
          </cell>
        </row>
        <row r="1153">
          <cell r="G1153" t="str">
            <v/>
          </cell>
        </row>
        <row r="1154">
          <cell r="G1154" t="str">
            <v/>
          </cell>
        </row>
        <row r="1155">
          <cell r="G1155" t="str">
            <v/>
          </cell>
        </row>
        <row r="1156">
          <cell r="G1156" t="str">
            <v/>
          </cell>
        </row>
        <row r="1157">
          <cell r="G1157" t="str">
            <v/>
          </cell>
        </row>
        <row r="1158">
          <cell r="G1158" t="str">
            <v/>
          </cell>
        </row>
        <row r="1159">
          <cell r="G1159" t="str">
            <v/>
          </cell>
        </row>
        <row r="1160">
          <cell r="G1160" t="str">
            <v/>
          </cell>
        </row>
        <row r="1161">
          <cell r="G1161" t="str">
            <v/>
          </cell>
        </row>
        <row r="1162">
          <cell r="G1162" t="str">
            <v/>
          </cell>
        </row>
        <row r="1163">
          <cell r="G1163" t="str">
            <v/>
          </cell>
        </row>
        <row r="1164">
          <cell r="G1164" t="str">
            <v/>
          </cell>
        </row>
        <row r="1165">
          <cell r="G1165" t="str">
            <v/>
          </cell>
        </row>
        <row r="1166">
          <cell r="G1166" t="str">
            <v/>
          </cell>
        </row>
        <row r="1167">
          <cell r="G1167" t="str">
            <v/>
          </cell>
        </row>
        <row r="1168">
          <cell r="G1168" t="str">
            <v/>
          </cell>
        </row>
        <row r="1169">
          <cell r="G1169" t="str">
            <v/>
          </cell>
        </row>
        <row r="1170">
          <cell r="G1170" t="str">
            <v/>
          </cell>
        </row>
        <row r="1171">
          <cell r="G1171" t="str">
            <v/>
          </cell>
        </row>
        <row r="1172">
          <cell r="G1172" t="str">
            <v/>
          </cell>
        </row>
        <row r="1173">
          <cell r="G1173" t="str">
            <v/>
          </cell>
        </row>
        <row r="1174">
          <cell r="G1174" t="str">
            <v/>
          </cell>
        </row>
        <row r="1175">
          <cell r="G1175" t="str">
            <v/>
          </cell>
        </row>
        <row r="1176">
          <cell r="G1176" t="str">
            <v/>
          </cell>
        </row>
        <row r="1177">
          <cell r="G1177" t="str">
            <v/>
          </cell>
        </row>
        <row r="1178">
          <cell r="G1178" t="str">
            <v/>
          </cell>
        </row>
        <row r="1179">
          <cell r="G1179" t="str">
            <v/>
          </cell>
        </row>
        <row r="1180">
          <cell r="G1180" t="str">
            <v/>
          </cell>
        </row>
        <row r="1181">
          <cell r="G1181" t="str">
            <v/>
          </cell>
        </row>
        <row r="1182">
          <cell r="G1182" t="str">
            <v/>
          </cell>
        </row>
        <row r="1183">
          <cell r="G1183" t="str">
            <v/>
          </cell>
        </row>
        <row r="1184">
          <cell r="G1184" t="str">
            <v/>
          </cell>
        </row>
        <row r="1185">
          <cell r="G1185" t="str">
            <v/>
          </cell>
        </row>
        <row r="1186">
          <cell r="G1186" t="str">
            <v/>
          </cell>
        </row>
        <row r="1187">
          <cell r="G1187" t="str">
            <v/>
          </cell>
        </row>
        <row r="1188">
          <cell r="G1188" t="str">
            <v/>
          </cell>
        </row>
        <row r="1189">
          <cell r="G1189" t="str">
            <v/>
          </cell>
        </row>
        <row r="1190">
          <cell r="G1190" t="str">
            <v/>
          </cell>
        </row>
        <row r="1191">
          <cell r="G1191" t="str">
            <v/>
          </cell>
        </row>
        <row r="1192">
          <cell r="G1192" t="str">
            <v/>
          </cell>
        </row>
        <row r="1193">
          <cell r="G1193" t="str">
            <v/>
          </cell>
        </row>
        <row r="1194">
          <cell r="G1194" t="str">
            <v/>
          </cell>
        </row>
        <row r="1195">
          <cell r="G1195" t="str">
            <v/>
          </cell>
        </row>
        <row r="1196">
          <cell r="G1196" t="str">
            <v/>
          </cell>
        </row>
        <row r="1197">
          <cell r="G1197" t="str">
            <v/>
          </cell>
        </row>
        <row r="1198">
          <cell r="G1198" t="str">
            <v/>
          </cell>
        </row>
        <row r="1199">
          <cell r="G1199" t="str">
            <v/>
          </cell>
        </row>
        <row r="1200">
          <cell r="G1200" t="str">
            <v/>
          </cell>
        </row>
        <row r="1201">
          <cell r="G1201" t="str">
            <v/>
          </cell>
        </row>
        <row r="1202">
          <cell r="G1202" t="str">
            <v/>
          </cell>
        </row>
        <row r="1203">
          <cell r="G1203" t="str">
            <v/>
          </cell>
        </row>
        <row r="1204">
          <cell r="G1204" t="str">
            <v/>
          </cell>
        </row>
        <row r="1205">
          <cell r="G1205" t="str">
            <v/>
          </cell>
        </row>
        <row r="1206">
          <cell r="G1206" t="str">
            <v/>
          </cell>
        </row>
        <row r="1207">
          <cell r="G1207" t="str">
            <v/>
          </cell>
        </row>
        <row r="1208">
          <cell r="G1208" t="str">
            <v/>
          </cell>
        </row>
        <row r="1209">
          <cell r="G1209" t="str">
            <v/>
          </cell>
        </row>
        <row r="1210">
          <cell r="G1210" t="str">
            <v/>
          </cell>
        </row>
        <row r="1211">
          <cell r="G1211" t="str">
            <v/>
          </cell>
        </row>
        <row r="1212">
          <cell r="G1212" t="str">
            <v/>
          </cell>
        </row>
        <row r="1213">
          <cell r="G1213" t="str">
            <v/>
          </cell>
        </row>
        <row r="1214">
          <cell r="G1214" t="str">
            <v/>
          </cell>
        </row>
        <row r="1215">
          <cell r="G1215" t="str">
            <v/>
          </cell>
        </row>
        <row r="1216">
          <cell r="G1216" t="str">
            <v/>
          </cell>
        </row>
        <row r="1217">
          <cell r="G1217" t="str">
            <v/>
          </cell>
        </row>
        <row r="1218">
          <cell r="G1218" t="str">
            <v/>
          </cell>
        </row>
        <row r="1219">
          <cell r="G1219" t="str">
            <v/>
          </cell>
        </row>
        <row r="1220">
          <cell r="G1220" t="str">
            <v/>
          </cell>
        </row>
        <row r="1221">
          <cell r="G1221" t="str">
            <v/>
          </cell>
        </row>
        <row r="1222">
          <cell r="G1222" t="str">
            <v/>
          </cell>
        </row>
        <row r="1223">
          <cell r="G1223" t="str">
            <v/>
          </cell>
        </row>
        <row r="1224">
          <cell r="G1224" t="str">
            <v/>
          </cell>
        </row>
        <row r="1225">
          <cell r="G1225" t="str">
            <v/>
          </cell>
        </row>
        <row r="1226">
          <cell r="G1226" t="str">
            <v/>
          </cell>
        </row>
        <row r="1227">
          <cell r="G1227" t="str">
            <v/>
          </cell>
        </row>
        <row r="1228">
          <cell r="G1228" t="str">
            <v/>
          </cell>
        </row>
        <row r="1229">
          <cell r="G1229" t="str">
            <v/>
          </cell>
        </row>
        <row r="1230">
          <cell r="G1230" t="str">
            <v/>
          </cell>
        </row>
        <row r="1231">
          <cell r="G1231" t="str">
            <v/>
          </cell>
        </row>
        <row r="1232">
          <cell r="G1232" t="str">
            <v/>
          </cell>
        </row>
        <row r="1233">
          <cell r="G1233" t="str">
            <v/>
          </cell>
        </row>
        <row r="1234">
          <cell r="G1234" t="str">
            <v/>
          </cell>
        </row>
        <row r="1235">
          <cell r="G1235" t="str">
            <v/>
          </cell>
        </row>
        <row r="1236">
          <cell r="G1236" t="str">
            <v/>
          </cell>
        </row>
        <row r="1237">
          <cell r="G1237" t="str">
            <v/>
          </cell>
        </row>
        <row r="1238">
          <cell r="G1238" t="str">
            <v/>
          </cell>
        </row>
        <row r="1239">
          <cell r="G1239" t="str">
            <v/>
          </cell>
        </row>
        <row r="1240">
          <cell r="G1240" t="str">
            <v/>
          </cell>
        </row>
        <row r="1241">
          <cell r="G1241" t="str">
            <v/>
          </cell>
        </row>
        <row r="1242">
          <cell r="G1242" t="str">
            <v/>
          </cell>
        </row>
        <row r="1243">
          <cell r="G1243" t="str">
            <v/>
          </cell>
        </row>
        <row r="1244">
          <cell r="G1244" t="str">
            <v/>
          </cell>
        </row>
        <row r="1245">
          <cell r="G1245" t="str">
            <v/>
          </cell>
        </row>
        <row r="1246">
          <cell r="G1246" t="str">
            <v/>
          </cell>
        </row>
        <row r="1247">
          <cell r="G1247" t="str">
            <v/>
          </cell>
        </row>
        <row r="1248">
          <cell r="G1248" t="str">
            <v/>
          </cell>
        </row>
        <row r="1249">
          <cell r="G1249" t="str">
            <v/>
          </cell>
        </row>
        <row r="1250">
          <cell r="G1250" t="str">
            <v/>
          </cell>
        </row>
        <row r="1251">
          <cell r="G1251" t="str">
            <v/>
          </cell>
        </row>
        <row r="1252">
          <cell r="G1252" t="str">
            <v/>
          </cell>
        </row>
        <row r="1253">
          <cell r="G1253" t="str">
            <v/>
          </cell>
        </row>
        <row r="1254">
          <cell r="G1254" t="str">
            <v/>
          </cell>
        </row>
        <row r="1255">
          <cell r="G1255" t="str">
            <v/>
          </cell>
        </row>
        <row r="1256">
          <cell r="G1256" t="str">
            <v/>
          </cell>
        </row>
        <row r="1257">
          <cell r="G1257" t="str">
            <v/>
          </cell>
        </row>
        <row r="1258">
          <cell r="G1258" t="str">
            <v/>
          </cell>
        </row>
        <row r="1259">
          <cell r="G1259" t="str">
            <v/>
          </cell>
        </row>
        <row r="1260">
          <cell r="G1260" t="str">
            <v/>
          </cell>
        </row>
        <row r="1261">
          <cell r="G1261" t="str">
            <v/>
          </cell>
        </row>
        <row r="1262">
          <cell r="G1262" t="str">
            <v/>
          </cell>
        </row>
        <row r="1263">
          <cell r="G1263" t="str">
            <v/>
          </cell>
        </row>
        <row r="1264">
          <cell r="G1264" t="str">
            <v/>
          </cell>
        </row>
        <row r="1265">
          <cell r="G1265" t="str">
            <v/>
          </cell>
        </row>
        <row r="1266">
          <cell r="G1266" t="str">
            <v/>
          </cell>
        </row>
        <row r="1267">
          <cell r="G1267" t="str">
            <v/>
          </cell>
        </row>
        <row r="1268">
          <cell r="G1268" t="str">
            <v/>
          </cell>
        </row>
        <row r="1269">
          <cell r="G1269" t="str">
            <v/>
          </cell>
        </row>
        <row r="1270">
          <cell r="G1270" t="str">
            <v/>
          </cell>
        </row>
        <row r="1271">
          <cell r="G1271" t="str">
            <v/>
          </cell>
        </row>
        <row r="1272">
          <cell r="G1272" t="str">
            <v/>
          </cell>
        </row>
        <row r="1273">
          <cell r="G1273" t="str">
            <v/>
          </cell>
        </row>
        <row r="1274">
          <cell r="G1274" t="str">
            <v/>
          </cell>
        </row>
        <row r="1275">
          <cell r="G1275" t="str">
            <v/>
          </cell>
        </row>
        <row r="1276">
          <cell r="G1276" t="str">
            <v/>
          </cell>
        </row>
        <row r="1277">
          <cell r="G1277" t="str">
            <v/>
          </cell>
        </row>
        <row r="1278">
          <cell r="G1278" t="str">
            <v/>
          </cell>
        </row>
        <row r="1279">
          <cell r="G1279" t="str">
            <v/>
          </cell>
        </row>
        <row r="1280">
          <cell r="G1280" t="str">
            <v/>
          </cell>
        </row>
        <row r="1281">
          <cell r="G1281" t="str">
            <v/>
          </cell>
        </row>
        <row r="1282">
          <cell r="G1282" t="str">
            <v/>
          </cell>
        </row>
        <row r="1283">
          <cell r="G1283" t="str">
            <v/>
          </cell>
        </row>
        <row r="1284">
          <cell r="G1284" t="str">
            <v/>
          </cell>
        </row>
        <row r="1285">
          <cell r="G1285" t="str">
            <v/>
          </cell>
        </row>
        <row r="1286">
          <cell r="G1286" t="str">
            <v/>
          </cell>
        </row>
        <row r="1287">
          <cell r="G1287" t="str">
            <v/>
          </cell>
        </row>
        <row r="1288">
          <cell r="G1288" t="str">
            <v/>
          </cell>
        </row>
        <row r="1289">
          <cell r="G1289" t="str">
            <v/>
          </cell>
        </row>
        <row r="1290">
          <cell r="G1290" t="str">
            <v/>
          </cell>
        </row>
        <row r="1291">
          <cell r="G1291" t="str">
            <v/>
          </cell>
        </row>
        <row r="1292">
          <cell r="G1292" t="str">
            <v/>
          </cell>
        </row>
        <row r="1293">
          <cell r="G1293" t="str">
            <v/>
          </cell>
        </row>
        <row r="1294">
          <cell r="G1294" t="str">
            <v/>
          </cell>
        </row>
        <row r="1295">
          <cell r="G1295" t="str">
            <v/>
          </cell>
        </row>
        <row r="1296">
          <cell r="G1296" t="str">
            <v/>
          </cell>
        </row>
        <row r="1297">
          <cell r="G1297" t="str">
            <v/>
          </cell>
        </row>
        <row r="1298">
          <cell r="G1298" t="str">
            <v/>
          </cell>
        </row>
        <row r="1299">
          <cell r="G1299" t="str">
            <v/>
          </cell>
        </row>
        <row r="1300">
          <cell r="G1300" t="str">
            <v/>
          </cell>
        </row>
        <row r="1301">
          <cell r="G1301" t="str">
            <v/>
          </cell>
        </row>
        <row r="1302">
          <cell r="G1302" t="str">
            <v/>
          </cell>
        </row>
        <row r="1303">
          <cell r="G1303" t="str">
            <v/>
          </cell>
        </row>
        <row r="1304">
          <cell r="G1304" t="str">
            <v/>
          </cell>
        </row>
        <row r="1305">
          <cell r="G1305" t="str">
            <v/>
          </cell>
        </row>
        <row r="1306">
          <cell r="G1306" t="str">
            <v/>
          </cell>
        </row>
        <row r="1307">
          <cell r="G1307" t="str">
            <v/>
          </cell>
        </row>
        <row r="1308">
          <cell r="G1308" t="str">
            <v/>
          </cell>
        </row>
        <row r="1309">
          <cell r="G1309" t="str">
            <v/>
          </cell>
        </row>
        <row r="1310">
          <cell r="G1310" t="str">
            <v/>
          </cell>
        </row>
        <row r="1311">
          <cell r="G1311" t="str">
            <v/>
          </cell>
        </row>
        <row r="1312">
          <cell r="G1312" t="str">
            <v/>
          </cell>
        </row>
        <row r="1313">
          <cell r="G1313" t="str">
            <v/>
          </cell>
        </row>
        <row r="1314">
          <cell r="G1314" t="str">
            <v/>
          </cell>
        </row>
        <row r="1315">
          <cell r="G1315" t="str">
            <v/>
          </cell>
        </row>
        <row r="1316">
          <cell r="G1316" t="str">
            <v/>
          </cell>
        </row>
        <row r="1317">
          <cell r="G1317" t="str">
            <v/>
          </cell>
        </row>
        <row r="1318">
          <cell r="G1318" t="str">
            <v/>
          </cell>
        </row>
        <row r="1319">
          <cell r="G1319" t="str">
            <v/>
          </cell>
        </row>
        <row r="1320">
          <cell r="G1320" t="str">
            <v/>
          </cell>
        </row>
        <row r="1321">
          <cell r="G1321" t="str">
            <v/>
          </cell>
        </row>
        <row r="1322">
          <cell r="G1322" t="str">
            <v/>
          </cell>
        </row>
        <row r="1323">
          <cell r="G1323" t="str">
            <v/>
          </cell>
        </row>
        <row r="1324">
          <cell r="G1324" t="str">
            <v/>
          </cell>
        </row>
        <row r="1325">
          <cell r="G1325" t="str">
            <v/>
          </cell>
        </row>
        <row r="1326">
          <cell r="G1326" t="str">
            <v/>
          </cell>
        </row>
        <row r="1327">
          <cell r="G1327" t="str">
            <v/>
          </cell>
        </row>
        <row r="1328">
          <cell r="G1328" t="str">
            <v/>
          </cell>
        </row>
        <row r="1329">
          <cell r="G1329" t="str">
            <v/>
          </cell>
        </row>
        <row r="1330">
          <cell r="G1330" t="str">
            <v/>
          </cell>
        </row>
        <row r="1331">
          <cell r="G1331" t="str">
            <v/>
          </cell>
        </row>
        <row r="1332">
          <cell r="G1332" t="str">
            <v/>
          </cell>
        </row>
        <row r="1333">
          <cell r="G1333" t="str">
            <v/>
          </cell>
        </row>
        <row r="1334">
          <cell r="G1334" t="str">
            <v/>
          </cell>
        </row>
        <row r="1335">
          <cell r="G1335" t="str">
            <v/>
          </cell>
        </row>
        <row r="1336">
          <cell r="G1336" t="str">
            <v/>
          </cell>
        </row>
        <row r="1337">
          <cell r="G1337" t="str">
            <v/>
          </cell>
        </row>
        <row r="1338">
          <cell r="G1338" t="str">
            <v/>
          </cell>
        </row>
        <row r="1339">
          <cell r="G1339" t="str">
            <v/>
          </cell>
        </row>
        <row r="1340">
          <cell r="G1340" t="str">
            <v/>
          </cell>
        </row>
        <row r="1341">
          <cell r="G1341" t="str">
            <v/>
          </cell>
        </row>
        <row r="1342">
          <cell r="G1342" t="str">
            <v/>
          </cell>
        </row>
        <row r="1343">
          <cell r="G1343" t="str">
            <v/>
          </cell>
        </row>
        <row r="1344">
          <cell r="G1344" t="str">
            <v/>
          </cell>
        </row>
        <row r="1345">
          <cell r="G1345" t="str">
            <v/>
          </cell>
        </row>
        <row r="1346">
          <cell r="G1346" t="str">
            <v/>
          </cell>
        </row>
        <row r="1347">
          <cell r="G1347" t="str">
            <v/>
          </cell>
        </row>
        <row r="1348">
          <cell r="G1348" t="str">
            <v/>
          </cell>
        </row>
        <row r="1349">
          <cell r="G1349" t="str">
            <v/>
          </cell>
        </row>
        <row r="1350">
          <cell r="G1350" t="str">
            <v/>
          </cell>
        </row>
        <row r="1351">
          <cell r="G1351" t="str">
            <v/>
          </cell>
        </row>
        <row r="1352">
          <cell r="G1352" t="str">
            <v/>
          </cell>
        </row>
        <row r="1353">
          <cell r="G1353" t="str">
            <v/>
          </cell>
        </row>
        <row r="1354">
          <cell r="G1354" t="str">
            <v/>
          </cell>
        </row>
        <row r="1355">
          <cell r="G1355" t="str">
            <v/>
          </cell>
        </row>
        <row r="1356">
          <cell r="G1356" t="str">
            <v/>
          </cell>
        </row>
        <row r="1357">
          <cell r="G1357" t="str">
            <v/>
          </cell>
        </row>
        <row r="1358">
          <cell r="G1358" t="str">
            <v/>
          </cell>
        </row>
        <row r="1359">
          <cell r="G1359" t="str">
            <v/>
          </cell>
        </row>
        <row r="1360">
          <cell r="G1360" t="str">
            <v/>
          </cell>
        </row>
        <row r="1361">
          <cell r="G1361" t="str">
            <v/>
          </cell>
        </row>
        <row r="1362">
          <cell r="G1362" t="str">
            <v/>
          </cell>
        </row>
        <row r="1363">
          <cell r="G1363" t="str">
            <v/>
          </cell>
        </row>
        <row r="1364">
          <cell r="G1364" t="str">
            <v/>
          </cell>
        </row>
        <row r="1365">
          <cell r="G1365" t="str">
            <v/>
          </cell>
        </row>
        <row r="1366">
          <cell r="G1366" t="str">
            <v/>
          </cell>
        </row>
        <row r="1367">
          <cell r="G1367" t="str">
            <v/>
          </cell>
        </row>
        <row r="1368">
          <cell r="G1368" t="str">
            <v/>
          </cell>
        </row>
        <row r="1369">
          <cell r="G1369" t="str">
            <v/>
          </cell>
        </row>
        <row r="1370">
          <cell r="G1370" t="str">
            <v/>
          </cell>
        </row>
        <row r="1371">
          <cell r="G1371" t="str">
            <v/>
          </cell>
        </row>
        <row r="1372">
          <cell r="G1372" t="str">
            <v/>
          </cell>
        </row>
        <row r="1373">
          <cell r="G1373" t="str">
            <v/>
          </cell>
        </row>
        <row r="1374">
          <cell r="G1374" t="str">
            <v/>
          </cell>
        </row>
        <row r="1375">
          <cell r="G1375" t="str">
            <v/>
          </cell>
        </row>
        <row r="1376">
          <cell r="G1376" t="str">
            <v/>
          </cell>
        </row>
        <row r="1377">
          <cell r="G1377" t="str">
            <v/>
          </cell>
        </row>
        <row r="1378">
          <cell r="G1378" t="str">
            <v/>
          </cell>
        </row>
        <row r="1379">
          <cell r="G1379" t="str">
            <v/>
          </cell>
        </row>
        <row r="1380">
          <cell r="G1380" t="str">
            <v/>
          </cell>
        </row>
        <row r="1381">
          <cell r="G1381" t="str">
            <v/>
          </cell>
        </row>
        <row r="1382">
          <cell r="G1382" t="str">
            <v/>
          </cell>
        </row>
        <row r="1383">
          <cell r="G1383" t="str">
            <v/>
          </cell>
        </row>
        <row r="1384">
          <cell r="G1384" t="str">
            <v/>
          </cell>
        </row>
        <row r="1385">
          <cell r="G1385" t="str">
            <v/>
          </cell>
        </row>
        <row r="1386">
          <cell r="G1386" t="str">
            <v/>
          </cell>
        </row>
        <row r="1387">
          <cell r="G1387" t="str">
            <v/>
          </cell>
        </row>
        <row r="1388">
          <cell r="G1388" t="str">
            <v/>
          </cell>
        </row>
        <row r="1389">
          <cell r="G1389" t="str">
            <v/>
          </cell>
        </row>
        <row r="1390">
          <cell r="G1390" t="str">
            <v/>
          </cell>
        </row>
        <row r="1391">
          <cell r="G1391" t="str">
            <v/>
          </cell>
        </row>
        <row r="1392">
          <cell r="G1392" t="str">
            <v/>
          </cell>
        </row>
        <row r="1393">
          <cell r="G1393" t="str">
            <v/>
          </cell>
        </row>
        <row r="1394">
          <cell r="G1394" t="str">
            <v/>
          </cell>
        </row>
        <row r="1395">
          <cell r="G1395" t="str">
            <v/>
          </cell>
        </row>
        <row r="1396">
          <cell r="G1396" t="str">
            <v/>
          </cell>
        </row>
        <row r="1397">
          <cell r="G1397" t="str">
            <v/>
          </cell>
        </row>
        <row r="1398">
          <cell r="G1398" t="str">
            <v/>
          </cell>
        </row>
        <row r="1399">
          <cell r="G1399" t="str">
            <v/>
          </cell>
        </row>
        <row r="1400">
          <cell r="G1400" t="str">
            <v/>
          </cell>
        </row>
        <row r="1401">
          <cell r="G1401" t="str">
            <v/>
          </cell>
        </row>
        <row r="1402">
          <cell r="G1402" t="str">
            <v/>
          </cell>
        </row>
        <row r="1403">
          <cell r="G1403" t="str">
            <v/>
          </cell>
        </row>
        <row r="1404">
          <cell r="G1404" t="str">
            <v/>
          </cell>
        </row>
        <row r="1405">
          <cell r="G1405" t="str">
            <v/>
          </cell>
        </row>
        <row r="1406">
          <cell r="G1406" t="str">
            <v/>
          </cell>
        </row>
        <row r="1407">
          <cell r="G1407" t="str">
            <v/>
          </cell>
        </row>
        <row r="1408">
          <cell r="G1408" t="str">
            <v/>
          </cell>
        </row>
        <row r="1409">
          <cell r="G1409" t="str">
            <v/>
          </cell>
        </row>
        <row r="1410">
          <cell r="G1410" t="str">
            <v/>
          </cell>
        </row>
        <row r="1411">
          <cell r="G1411" t="str">
            <v/>
          </cell>
        </row>
        <row r="1412">
          <cell r="G1412" t="str">
            <v/>
          </cell>
        </row>
        <row r="1413">
          <cell r="G1413" t="str">
            <v/>
          </cell>
        </row>
        <row r="1414">
          <cell r="G1414" t="str">
            <v/>
          </cell>
        </row>
        <row r="1415">
          <cell r="G1415" t="str">
            <v/>
          </cell>
        </row>
        <row r="1416">
          <cell r="G1416" t="str">
            <v/>
          </cell>
        </row>
        <row r="1417">
          <cell r="G1417" t="str">
            <v/>
          </cell>
        </row>
        <row r="1418">
          <cell r="G1418" t="str">
            <v/>
          </cell>
        </row>
        <row r="1419">
          <cell r="G1419" t="str">
            <v/>
          </cell>
        </row>
        <row r="1420">
          <cell r="G1420" t="str">
            <v/>
          </cell>
        </row>
        <row r="1421">
          <cell r="G1421" t="str">
            <v/>
          </cell>
        </row>
        <row r="1422">
          <cell r="G1422" t="str">
            <v/>
          </cell>
        </row>
        <row r="1423">
          <cell r="G1423" t="str">
            <v/>
          </cell>
        </row>
        <row r="1424">
          <cell r="G1424" t="str">
            <v/>
          </cell>
        </row>
        <row r="1425">
          <cell r="G1425" t="str">
            <v/>
          </cell>
        </row>
        <row r="1426">
          <cell r="G1426" t="str">
            <v/>
          </cell>
        </row>
        <row r="1427">
          <cell r="G1427" t="str">
            <v/>
          </cell>
        </row>
        <row r="1428">
          <cell r="G1428" t="str">
            <v/>
          </cell>
        </row>
        <row r="1429">
          <cell r="G1429" t="str">
            <v/>
          </cell>
        </row>
        <row r="1430">
          <cell r="G1430" t="str">
            <v/>
          </cell>
        </row>
        <row r="1431">
          <cell r="G1431" t="str">
            <v/>
          </cell>
        </row>
        <row r="1432">
          <cell r="G1432" t="str">
            <v/>
          </cell>
        </row>
        <row r="1433">
          <cell r="G1433" t="str">
            <v/>
          </cell>
        </row>
        <row r="1434">
          <cell r="G1434" t="str">
            <v/>
          </cell>
        </row>
        <row r="1435">
          <cell r="G1435" t="str">
            <v/>
          </cell>
        </row>
        <row r="1436">
          <cell r="G1436" t="str">
            <v/>
          </cell>
        </row>
        <row r="1437">
          <cell r="G1437" t="str">
            <v/>
          </cell>
        </row>
        <row r="1438">
          <cell r="G1438" t="str">
            <v/>
          </cell>
        </row>
        <row r="1439">
          <cell r="G1439" t="str">
            <v/>
          </cell>
        </row>
        <row r="1440">
          <cell r="G1440" t="str">
            <v/>
          </cell>
        </row>
        <row r="1441">
          <cell r="G1441" t="str">
            <v/>
          </cell>
        </row>
        <row r="1442">
          <cell r="G1442" t="str">
            <v/>
          </cell>
        </row>
        <row r="1443">
          <cell r="G1443" t="str">
            <v/>
          </cell>
        </row>
        <row r="1444">
          <cell r="G1444" t="str">
            <v/>
          </cell>
        </row>
        <row r="1445">
          <cell r="G1445" t="str">
            <v/>
          </cell>
        </row>
        <row r="1446">
          <cell r="G1446" t="str">
            <v/>
          </cell>
        </row>
        <row r="1447">
          <cell r="G1447" t="str">
            <v/>
          </cell>
        </row>
        <row r="1448">
          <cell r="G1448" t="str">
            <v/>
          </cell>
        </row>
        <row r="1449">
          <cell r="G1449" t="str">
            <v/>
          </cell>
        </row>
        <row r="1450">
          <cell r="G1450" t="str">
            <v/>
          </cell>
        </row>
        <row r="1451">
          <cell r="G1451" t="str">
            <v/>
          </cell>
        </row>
        <row r="1452">
          <cell r="G1452" t="str">
            <v/>
          </cell>
        </row>
        <row r="1453">
          <cell r="G1453" t="str">
            <v/>
          </cell>
        </row>
        <row r="1454">
          <cell r="G1454" t="str">
            <v/>
          </cell>
        </row>
        <row r="1455">
          <cell r="G1455" t="str">
            <v/>
          </cell>
        </row>
        <row r="1456">
          <cell r="G1456" t="str">
            <v/>
          </cell>
        </row>
        <row r="1457">
          <cell r="G1457" t="str">
            <v/>
          </cell>
        </row>
        <row r="1458">
          <cell r="G1458" t="str">
            <v/>
          </cell>
        </row>
        <row r="1459">
          <cell r="G1459" t="str">
            <v/>
          </cell>
        </row>
        <row r="1460">
          <cell r="G1460" t="str">
            <v/>
          </cell>
        </row>
        <row r="1461">
          <cell r="G1461" t="str">
            <v/>
          </cell>
        </row>
        <row r="1462">
          <cell r="G1462" t="str">
            <v/>
          </cell>
        </row>
        <row r="1463">
          <cell r="G1463" t="str">
            <v/>
          </cell>
        </row>
        <row r="1464">
          <cell r="G1464" t="str">
            <v/>
          </cell>
        </row>
        <row r="1465">
          <cell r="G1465" t="str">
            <v/>
          </cell>
        </row>
        <row r="1466">
          <cell r="G1466" t="str">
            <v/>
          </cell>
        </row>
        <row r="1467">
          <cell r="G1467" t="str">
            <v/>
          </cell>
        </row>
        <row r="1468">
          <cell r="G1468" t="str">
            <v/>
          </cell>
        </row>
        <row r="1469">
          <cell r="G1469" t="str">
            <v/>
          </cell>
        </row>
        <row r="1470">
          <cell r="G1470" t="str">
            <v/>
          </cell>
        </row>
        <row r="1471">
          <cell r="G1471" t="str">
            <v/>
          </cell>
        </row>
        <row r="1472">
          <cell r="G1472" t="str">
            <v/>
          </cell>
        </row>
        <row r="1473">
          <cell r="G1473" t="str">
            <v/>
          </cell>
        </row>
        <row r="1474">
          <cell r="G1474" t="str">
            <v/>
          </cell>
        </row>
        <row r="1475">
          <cell r="G1475" t="str">
            <v/>
          </cell>
        </row>
        <row r="1476">
          <cell r="G1476" t="str">
            <v/>
          </cell>
        </row>
        <row r="1477">
          <cell r="G1477" t="str">
            <v/>
          </cell>
        </row>
        <row r="1478">
          <cell r="G1478" t="str">
            <v/>
          </cell>
        </row>
        <row r="1479">
          <cell r="G1479" t="str">
            <v/>
          </cell>
        </row>
        <row r="1480">
          <cell r="G1480" t="str">
            <v/>
          </cell>
        </row>
        <row r="1481">
          <cell r="G1481" t="str">
            <v/>
          </cell>
        </row>
        <row r="1482">
          <cell r="G1482" t="str">
            <v/>
          </cell>
        </row>
        <row r="1483">
          <cell r="G1483" t="str">
            <v/>
          </cell>
        </row>
        <row r="1484">
          <cell r="G1484" t="str">
            <v/>
          </cell>
        </row>
        <row r="1485">
          <cell r="G1485" t="str">
            <v/>
          </cell>
        </row>
        <row r="1486">
          <cell r="G1486" t="str">
            <v/>
          </cell>
        </row>
        <row r="1487">
          <cell r="G1487" t="str">
            <v/>
          </cell>
        </row>
        <row r="1488">
          <cell r="G1488" t="str">
            <v/>
          </cell>
        </row>
        <row r="1489">
          <cell r="G1489" t="str">
            <v/>
          </cell>
        </row>
        <row r="1490">
          <cell r="G1490" t="str">
            <v/>
          </cell>
        </row>
        <row r="1491">
          <cell r="G1491" t="str">
            <v/>
          </cell>
        </row>
        <row r="1492">
          <cell r="G1492" t="str">
            <v/>
          </cell>
        </row>
        <row r="1493">
          <cell r="G1493" t="str">
            <v/>
          </cell>
        </row>
        <row r="1494">
          <cell r="G1494" t="str">
            <v/>
          </cell>
        </row>
        <row r="1495">
          <cell r="G1495" t="str">
            <v/>
          </cell>
        </row>
        <row r="1496">
          <cell r="G1496" t="str">
            <v/>
          </cell>
        </row>
        <row r="1497">
          <cell r="G1497" t="str">
            <v/>
          </cell>
        </row>
        <row r="1498">
          <cell r="G1498" t="str">
            <v/>
          </cell>
        </row>
        <row r="1499">
          <cell r="G1499" t="str">
            <v/>
          </cell>
        </row>
        <row r="1500">
          <cell r="G1500" t="str">
            <v/>
          </cell>
        </row>
        <row r="1501">
          <cell r="G1501" t="str">
            <v/>
          </cell>
        </row>
        <row r="1502">
          <cell r="G1502" t="str">
            <v/>
          </cell>
        </row>
        <row r="1503">
          <cell r="G1503" t="str">
            <v/>
          </cell>
        </row>
        <row r="1504">
          <cell r="G1504" t="str">
            <v/>
          </cell>
        </row>
        <row r="1505">
          <cell r="G1505" t="str">
            <v/>
          </cell>
        </row>
        <row r="1506">
          <cell r="G1506" t="str">
            <v/>
          </cell>
        </row>
        <row r="1507">
          <cell r="G1507" t="str">
            <v/>
          </cell>
        </row>
        <row r="1508">
          <cell r="G1508" t="str">
            <v/>
          </cell>
        </row>
        <row r="1509">
          <cell r="G1509" t="str">
            <v/>
          </cell>
        </row>
        <row r="1510">
          <cell r="G1510" t="str">
            <v/>
          </cell>
        </row>
        <row r="1511">
          <cell r="G1511" t="str">
            <v/>
          </cell>
        </row>
        <row r="1512">
          <cell r="G1512" t="str">
            <v/>
          </cell>
        </row>
        <row r="1513">
          <cell r="G1513" t="str">
            <v/>
          </cell>
        </row>
        <row r="1514">
          <cell r="G1514" t="str">
            <v/>
          </cell>
        </row>
        <row r="1515">
          <cell r="G1515" t="str">
            <v/>
          </cell>
        </row>
        <row r="1516">
          <cell r="G1516" t="str">
            <v/>
          </cell>
        </row>
        <row r="1517">
          <cell r="G1517" t="str">
            <v/>
          </cell>
        </row>
        <row r="1518">
          <cell r="G1518" t="str">
            <v/>
          </cell>
        </row>
        <row r="1519">
          <cell r="G1519" t="str">
            <v/>
          </cell>
        </row>
        <row r="1520">
          <cell r="G1520" t="str">
            <v/>
          </cell>
        </row>
        <row r="1521">
          <cell r="G1521" t="str">
            <v/>
          </cell>
        </row>
        <row r="1522">
          <cell r="G1522" t="str">
            <v/>
          </cell>
        </row>
        <row r="1523">
          <cell r="G1523" t="str">
            <v/>
          </cell>
        </row>
        <row r="1524">
          <cell r="G1524" t="str">
            <v/>
          </cell>
        </row>
        <row r="1525">
          <cell r="G1525" t="str">
            <v/>
          </cell>
        </row>
        <row r="1526">
          <cell r="G1526" t="str">
            <v/>
          </cell>
        </row>
        <row r="1527">
          <cell r="G1527" t="str">
            <v/>
          </cell>
        </row>
        <row r="1528">
          <cell r="G1528" t="str">
            <v/>
          </cell>
        </row>
        <row r="1529">
          <cell r="G1529" t="str">
            <v/>
          </cell>
        </row>
        <row r="1530">
          <cell r="G1530" t="str">
            <v/>
          </cell>
        </row>
        <row r="1531">
          <cell r="G1531" t="str">
            <v/>
          </cell>
        </row>
        <row r="1532">
          <cell r="G1532" t="str">
            <v/>
          </cell>
        </row>
        <row r="1533">
          <cell r="G1533" t="str">
            <v/>
          </cell>
        </row>
        <row r="1534">
          <cell r="G1534" t="str">
            <v/>
          </cell>
        </row>
        <row r="1535">
          <cell r="G1535" t="str">
            <v/>
          </cell>
        </row>
        <row r="1536">
          <cell r="G1536" t="str">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ow r="4">
          <cell r="B4" t="str">
            <v>29.10.2012 г.</v>
          </cell>
        </row>
        <row r="5">
          <cell r="B5" t="str">
            <v>23/1-229</v>
          </cell>
        </row>
        <row r="34">
          <cell r="B34">
            <v>27</v>
          </cell>
          <cell r="C34">
            <v>12</v>
          </cell>
        </row>
      </sheetData>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74"/>
  <sheetViews>
    <sheetView tabSelected="1" topLeftCell="A168" zoomScale="110" zoomScaleNormal="110" workbookViewId="0">
      <selection activeCell="A172" sqref="A172:XFD172"/>
    </sheetView>
  </sheetViews>
  <sheetFormatPr defaultRowHeight="12.75"/>
  <cols>
    <col min="1" max="1" width="43.28515625" style="40" customWidth="1"/>
    <col min="2" max="2" width="4.140625" style="40" customWidth="1"/>
    <col min="3" max="3" width="3" style="40" bestFit="1" customWidth="1"/>
    <col min="4" max="4" width="3.7109375" style="40" customWidth="1"/>
    <col min="5" max="5" width="5.7109375" style="40" customWidth="1"/>
    <col min="6" max="6" width="3" style="40" bestFit="1" customWidth="1"/>
    <col min="7" max="7" width="5" style="40" customWidth="1"/>
    <col min="8" max="8" width="6.7109375" style="40" customWidth="1"/>
    <col min="9" max="9" width="18" style="40" customWidth="1"/>
    <col min="10" max="10" width="16.42578125" style="40" customWidth="1"/>
    <col min="11" max="11" width="18.140625" style="40" customWidth="1"/>
    <col min="12" max="12" width="21" style="58" customWidth="1"/>
    <col min="13" max="13" width="20.7109375" style="35" customWidth="1"/>
    <col min="14" max="15" width="16.42578125" style="35" bestFit="1" customWidth="1"/>
    <col min="16" max="16" width="18.140625" style="35" customWidth="1"/>
    <col min="17" max="16384" width="9.140625" style="35"/>
  </cols>
  <sheetData>
    <row r="1" spans="1:16" ht="18" customHeight="1">
      <c r="A1" s="103" t="s">
        <v>346</v>
      </c>
      <c r="B1" s="103"/>
      <c r="C1" s="103"/>
      <c r="D1" s="103"/>
      <c r="E1" s="103"/>
      <c r="F1" s="103"/>
      <c r="G1" s="103"/>
      <c r="H1" s="103"/>
      <c r="I1" s="103"/>
      <c r="J1" s="103"/>
      <c r="K1" s="103"/>
      <c r="L1" s="103"/>
    </row>
    <row r="2" spans="1:16" ht="24" customHeight="1">
      <c r="A2" s="104" t="s">
        <v>480</v>
      </c>
      <c r="B2" s="104"/>
      <c r="C2" s="104"/>
      <c r="D2" s="104"/>
      <c r="E2" s="104"/>
      <c r="F2" s="104"/>
      <c r="G2" s="104"/>
      <c r="H2" s="104"/>
      <c r="I2" s="104"/>
      <c r="J2" s="104"/>
      <c r="K2" s="104"/>
      <c r="L2" s="104"/>
    </row>
    <row r="3" spans="1:16" ht="15.75" customHeight="1">
      <c r="A3" s="106"/>
      <c r="B3" s="106"/>
      <c r="C3" s="106"/>
      <c r="D3" s="106"/>
      <c r="E3" s="106"/>
      <c r="F3" s="106"/>
      <c r="G3" s="106"/>
      <c r="H3" s="106"/>
      <c r="I3" s="106"/>
      <c r="J3" s="106"/>
      <c r="K3" s="106"/>
    </row>
    <row r="4" spans="1:16">
      <c r="J4" s="41"/>
      <c r="K4" s="41" t="s">
        <v>60</v>
      </c>
    </row>
    <row r="5" spans="1:16" ht="12.75" customHeight="1">
      <c r="A5" s="108" t="s">
        <v>190</v>
      </c>
      <c r="B5" s="109" t="s">
        <v>52</v>
      </c>
      <c r="C5" s="109"/>
      <c r="D5" s="109"/>
      <c r="E5" s="109"/>
      <c r="F5" s="109"/>
      <c r="G5" s="109"/>
      <c r="H5" s="109"/>
      <c r="I5" s="107" t="s">
        <v>481</v>
      </c>
      <c r="J5" s="105" t="s">
        <v>306</v>
      </c>
      <c r="K5" s="105" t="s">
        <v>347</v>
      </c>
      <c r="L5" s="105" t="s">
        <v>482</v>
      </c>
    </row>
    <row r="6" spans="1:16" ht="3.75" customHeight="1">
      <c r="A6" s="108"/>
      <c r="B6" s="109"/>
      <c r="C6" s="109"/>
      <c r="D6" s="109"/>
      <c r="E6" s="109"/>
      <c r="F6" s="109"/>
      <c r="G6" s="109"/>
      <c r="H6" s="109"/>
      <c r="I6" s="107"/>
      <c r="J6" s="105"/>
      <c r="K6" s="105"/>
      <c r="L6" s="105"/>
    </row>
    <row r="7" spans="1:16" ht="140.25" customHeight="1">
      <c r="A7" s="108"/>
      <c r="B7" s="42" t="s">
        <v>189</v>
      </c>
      <c r="C7" s="42" t="s">
        <v>53</v>
      </c>
      <c r="D7" s="42" t="s">
        <v>54</v>
      </c>
      <c r="E7" s="43" t="s">
        <v>55</v>
      </c>
      <c r="F7" s="42" t="s">
        <v>56</v>
      </c>
      <c r="G7" s="42" t="s">
        <v>187</v>
      </c>
      <c r="H7" s="43" t="s">
        <v>188</v>
      </c>
      <c r="I7" s="107"/>
      <c r="J7" s="105"/>
      <c r="K7" s="105"/>
      <c r="L7" s="105"/>
      <c r="M7" s="36"/>
    </row>
    <row r="8" spans="1:16">
      <c r="A8" s="44">
        <v>1</v>
      </c>
      <c r="B8" s="45" t="s">
        <v>107</v>
      </c>
      <c r="C8" s="45" t="s">
        <v>151</v>
      </c>
      <c r="D8" s="45" t="s">
        <v>152</v>
      </c>
      <c r="E8" s="46" t="s">
        <v>153</v>
      </c>
      <c r="F8" s="45" t="s">
        <v>154</v>
      </c>
      <c r="G8" s="45" t="s">
        <v>161</v>
      </c>
      <c r="H8" s="46" t="s">
        <v>9</v>
      </c>
      <c r="I8" s="46" t="s">
        <v>162</v>
      </c>
      <c r="J8" s="46" t="s">
        <v>111</v>
      </c>
      <c r="K8" s="46" t="s">
        <v>12</v>
      </c>
      <c r="L8" s="59" t="s">
        <v>118</v>
      </c>
      <c r="M8" s="36"/>
    </row>
    <row r="9" spans="1:16">
      <c r="A9" s="51" t="s">
        <v>23</v>
      </c>
      <c r="B9" s="66" t="s">
        <v>105</v>
      </c>
      <c r="C9" s="66" t="s">
        <v>83</v>
      </c>
      <c r="D9" s="66" t="s">
        <v>84</v>
      </c>
      <c r="E9" s="66" t="s">
        <v>85</v>
      </c>
      <c r="F9" s="66" t="s">
        <v>84</v>
      </c>
      <c r="G9" s="66" t="s">
        <v>86</v>
      </c>
      <c r="H9" s="66" t="s">
        <v>105</v>
      </c>
      <c r="I9" s="47">
        <f>I10+I20+I26+I43+I51+I55+I70+I77+I90+I99+I136</f>
        <v>643152731.87</v>
      </c>
      <c r="J9" s="47">
        <f>J10+J20+J26+J43+J51+J55+J70+J77+J90+J99</f>
        <v>670274179</v>
      </c>
      <c r="K9" s="47">
        <f>K10+K20+K26+K43+K51+K55+K70+K77+K90+K99</f>
        <v>692243999</v>
      </c>
      <c r="L9" s="47">
        <f>L10+L20+L26+L43+L51+L55+L70+L77+L90+L99</f>
        <v>738643809</v>
      </c>
      <c r="M9" s="39"/>
      <c r="N9" s="39"/>
      <c r="O9" s="39"/>
      <c r="P9" s="38"/>
    </row>
    <row r="10" spans="1:16">
      <c r="A10" s="51" t="s">
        <v>24</v>
      </c>
      <c r="B10" s="66" t="s">
        <v>87</v>
      </c>
      <c r="C10" s="66" t="s">
        <v>83</v>
      </c>
      <c r="D10" s="66" t="s">
        <v>88</v>
      </c>
      <c r="E10" s="66" t="s">
        <v>85</v>
      </c>
      <c r="F10" s="66" t="s">
        <v>84</v>
      </c>
      <c r="G10" s="66" t="s">
        <v>86</v>
      </c>
      <c r="H10" s="66" t="s">
        <v>105</v>
      </c>
      <c r="I10" s="47">
        <f t="shared" ref="I10:L10" si="0">I11+I14</f>
        <v>373665000</v>
      </c>
      <c r="J10" s="47">
        <f t="shared" si="0"/>
        <v>400954000</v>
      </c>
      <c r="K10" s="47">
        <f t="shared" si="0"/>
        <v>416903500</v>
      </c>
      <c r="L10" s="47">
        <f t="shared" si="0"/>
        <v>451792000</v>
      </c>
    </row>
    <row r="11" spans="1:16">
      <c r="A11" s="51" t="s">
        <v>196</v>
      </c>
      <c r="B11" s="66" t="s">
        <v>87</v>
      </c>
      <c r="C11" s="66" t="s">
        <v>83</v>
      </c>
      <c r="D11" s="66" t="s">
        <v>88</v>
      </c>
      <c r="E11" s="66" t="s">
        <v>89</v>
      </c>
      <c r="F11" s="66" t="s">
        <v>84</v>
      </c>
      <c r="G11" s="66" t="s">
        <v>86</v>
      </c>
      <c r="H11" s="66" t="s">
        <v>90</v>
      </c>
      <c r="I11" s="47">
        <f t="shared" ref="I11:L12" si="1">I12</f>
        <v>26215000</v>
      </c>
      <c r="J11" s="47">
        <f t="shared" si="1"/>
        <v>26903000</v>
      </c>
      <c r="K11" s="47">
        <f t="shared" si="1"/>
        <v>27990000</v>
      </c>
      <c r="L11" s="47">
        <f t="shared" si="1"/>
        <v>39975000</v>
      </c>
      <c r="M11" s="38"/>
      <c r="N11" s="38"/>
      <c r="O11" s="38"/>
      <c r="P11" s="38"/>
    </row>
    <row r="12" spans="1:16" ht="38.25">
      <c r="A12" s="51" t="s">
        <v>126</v>
      </c>
      <c r="B12" s="66" t="s">
        <v>87</v>
      </c>
      <c r="C12" s="66" t="s">
        <v>83</v>
      </c>
      <c r="D12" s="66" t="s">
        <v>88</v>
      </c>
      <c r="E12" s="66" t="s">
        <v>127</v>
      </c>
      <c r="F12" s="66" t="s">
        <v>84</v>
      </c>
      <c r="G12" s="66" t="s">
        <v>86</v>
      </c>
      <c r="H12" s="66" t="s">
        <v>90</v>
      </c>
      <c r="I12" s="47">
        <f t="shared" si="1"/>
        <v>26215000</v>
      </c>
      <c r="J12" s="47">
        <f t="shared" si="1"/>
        <v>26903000</v>
      </c>
      <c r="K12" s="47">
        <f t="shared" si="1"/>
        <v>27990000</v>
      </c>
      <c r="L12" s="47">
        <f t="shared" si="1"/>
        <v>39975000</v>
      </c>
    </row>
    <row r="13" spans="1:16" ht="51">
      <c r="A13" s="52" t="s">
        <v>197</v>
      </c>
      <c r="B13" s="67" t="s">
        <v>87</v>
      </c>
      <c r="C13" s="67" t="s">
        <v>83</v>
      </c>
      <c r="D13" s="67" t="s">
        <v>88</v>
      </c>
      <c r="E13" s="67" t="s">
        <v>128</v>
      </c>
      <c r="F13" s="67" t="s">
        <v>129</v>
      </c>
      <c r="G13" s="67" t="s">
        <v>86</v>
      </c>
      <c r="H13" s="67" t="s">
        <v>90</v>
      </c>
      <c r="I13" s="49">
        <v>26215000</v>
      </c>
      <c r="J13" s="49">
        <v>26903000</v>
      </c>
      <c r="K13" s="49">
        <v>27990000</v>
      </c>
      <c r="L13" s="49">
        <v>39975000</v>
      </c>
    </row>
    <row r="14" spans="1:16">
      <c r="A14" s="51" t="s">
        <v>198</v>
      </c>
      <c r="B14" s="66" t="s">
        <v>87</v>
      </c>
      <c r="C14" s="66" t="s">
        <v>83</v>
      </c>
      <c r="D14" s="66" t="s">
        <v>88</v>
      </c>
      <c r="E14" s="66" t="s">
        <v>130</v>
      </c>
      <c r="F14" s="66" t="s">
        <v>88</v>
      </c>
      <c r="G14" s="66" t="s">
        <v>86</v>
      </c>
      <c r="H14" s="66" t="s">
        <v>90</v>
      </c>
      <c r="I14" s="50">
        <f>I15+I16+I17+I18+I19</f>
        <v>347450000</v>
      </c>
      <c r="J14" s="50">
        <f t="shared" ref="J14:L14" si="2">J15+J16+J17+J18+J19</f>
        <v>374051000</v>
      </c>
      <c r="K14" s="50">
        <f t="shared" si="2"/>
        <v>388913500</v>
      </c>
      <c r="L14" s="50">
        <f t="shared" si="2"/>
        <v>411817000</v>
      </c>
    </row>
    <row r="15" spans="1:16" ht="76.5">
      <c r="A15" s="62" t="s">
        <v>199</v>
      </c>
      <c r="B15" s="67" t="s">
        <v>87</v>
      </c>
      <c r="C15" s="67" t="s">
        <v>83</v>
      </c>
      <c r="D15" s="67" t="s">
        <v>88</v>
      </c>
      <c r="E15" s="67" t="s">
        <v>131</v>
      </c>
      <c r="F15" s="67" t="s">
        <v>88</v>
      </c>
      <c r="G15" s="67" t="s">
        <v>86</v>
      </c>
      <c r="H15" s="67" t="s">
        <v>90</v>
      </c>
      <c r="I15" s="49">
        <v>337394000</v>
      </c>
      <c r="J15" s="49">
        <v>363660000</v>
      </c>
      <c r="K15" s="49">
        <v>378200000</v>
      </c>
      <c r="L15" s="49">
        <v>400770000</v>
      </c>
    </row>
    <row r="16" spans="1:16" ht="102">
      <c r="A16" s="53" t="s">
        <v>148</v>
      </c>
      <c r="B16" s="67" t="s">
        <v>87</v>
      </c>
      <c r="C16" s="67" t="s">
        <v>83</v>
      </c>
      <c r="D16" s="67" t="s">
        <v>88</v>
      </c>
      <c r="E16" s="67" t="s">
        <v>132</v>
      </c>
      <c r="F16" s="67" t="s">
        <v>88</v>
      </c>
      <c r="G16" s="67" t="s">
        <v>86</v>
      </c>
      <c r="H16" s="67" t="s">
        <v>90</v>
      </c>
      <c r="I16" s="49">
        <v>712000</v>
      </c>
      <c r="J16" s="49">
        <v>719000</v>
      </c>
      <c r="K16" s="49">
        <v>741000</v>
      </c>
      <c r="L16" s="49">
        <v>763000</v>
      </c>
    </row>
    <row r="17" spans="1:12" ht="38.25">
      <c r="A17" s="53" t="s">
        <v>149</v>
      </c>
      <c r="B17" s="67" t="s">
        <v>87</v>
      </c>
      <c r="C17" s="67" t="s">
        <v>83</v>
      </c>
      <c r="D17" s="67" t="s">
        <v>88</v>
      </c>
      <c r="E17" s="67" t="s">
        <v>147</v>
      </c>
      <c r="F17" s="67" t="s">
        <v>88</v>
      </c>
      <c r="G17" s="67" t="s">
        <v>86</v>
      </c>
      <c r="H17" s="67" t="s">
        <v>90</v>
      </c>
      <c r="I17" s="49">
        <v>950000</v>
      </c>
      <c r="J17" s="49">
        <v>1026000</v>
      </c>
      <c r="K17" s="49">
        <v>1068000</v>
      </c>
      <c r="L17" s="49">
        <v>1110000</v>
      </c>
    </row>
    <row r="18" spans="1:12" ht="89.25">
      <c r="A18" s="53" t="s">
        <v>200</v>
      </c>
      <c r="B18" s="67" t="s">
        <v>87</v>
      </c>
      <c r="C18" s="67" t="s">
        <v>83</v>
      </c>
      <c r="D18" s="67" t="s">
        <v>88</v>
      </c>
      <c r="E18" s="67" t="s">
        <v>177</v>
      </c>
      <c r="F18" s="67" t="s">
        <v>88</v>
      </c>
      <c r="G18" s="67" t="s">
        <v>86</v>
      </c>
      <c r="H18" s="67" t="s">
        <v>90</v>
      </c>
      <c r="I18" s="49">
        <v>8250000</v>
      </c>
      <c r="J18" s="49">
        <v>8497000</v>
      </c>
      <c r="K18" s="49">
        <v>8752500</v>
      </c>
      <c r="L18" s="49">
        <v>9015000</v>
      </c>
    </row>
    <row r="19" spans="1:12" ht="51">
      <c r="A19" s="53" t="s">
        <v>348</v>
      </c>
      <c r="B19" s="67" t="s">
        <v>87</v>
      </c>
      <c r="C19" s="67" t="s">
        <v>83</v>
      </c>
      <c r="D19" s="67" t="s">
        <v>88</v>
      </c>
      <c r="E19" s="67" t="s">
        <v>349</v>
      </c>
      <c r="F19" s="67" t="s">
        <v>88</v>
      </c>
      <c r="G19" s="67" t="s">
        <v>86</v>
      </c>
      <c r="H19" s="67" t="s">
        <v>90</v>
      </c>
      <c r="I19" s="49">
        <v>144000</v>
      </c>
      <c r="J19" s="49">
        <v>149000</v>
      </c>
      <c r="K19" s="49">
        <v>152000</v>
      </c>
      <c r="L19" s="49">
        <v>159000</v>
      </c>
    </row>
    <row r="20" spans="1:12" s="37" customFormat="1" ht="38.25">
      <c r="A20" s="54" t="s">
        <v>201</v>
      </c>
      <c r="B20" s="66" t="s">
        <v>168</v>
      </c>
      <c r="C20" s="66" t="s">
        <v>83</v>
      </c>
      <c r="D20" s="66" t="s">
        <v>136</v>
      </c>
      <c r="E20" s="66" t="s">
        <v>85</v>
      </c>
      <c r="F20" s="66" t="s">
        <v>84</v>
      </c>
      <c r="G20" s="66" t="s">
        <v>86</v>
      </c>
      <c r="H20" s="66" t="s">
        <v>105</v>
      </c>
      <c r="I20" s="50">
        <f>I21</f>
        <v>37400</v>
      </c>
      <c r="J20" s="47">
        <f t="shared" ref="J20:L20" si="3">J21</f>
        <v>75900</v>
      </c>
      <c r="K20" s="47">
        <f t="shared" si="3"/>
        <v>77800</v>
      </c>
      <c r="L20" s="47">
        <f t="shared" si="3"/>
        <v>79900</v>
      </c>
    </row>
    <row r="21" spans="1:12" ht="25.5">
      <c r="A21" s="54" t="s">
        <v>169</v>
      </c>
      <c r="B21" s="66" t="s">
        <v>168</v>
      </c>
      <c r="C21" s="66" t="s">
        <v>83</v>
      </c>
      <c r="D21" s="66" t="s">
        <v>136</v>
      </c>
      <c r="E21" s="66" t="s">
        <v>130</v>
      </c>
      <c r="F21" s="66" t="s">
        <v>88</v>
      </c>
      <c r="G21" s="66" t="s">
        <v>86</v>
      </c>
      <c r="H21" s="66" t="s">
        <v>90</v>
      </c>
      <c r="I21" s="50">
        <f>SUM(I22:I25)</f>
        <v>37400</v>
      </c>
      <c r="J21" s="47">
        <f>SUM(J22:J25)</f>
        <v>75900</v>
      </c>
      <c r="K21" s="47">
        <f t="shared" ref="K21:L21" si="4">SUM(K22:K25)</f>
        <v>77800</v>
      </c>
      <c r="L21" s="47">
        <f t="shared" si="4"/>
        <v>79900</v>
      </c>
    </row>
    <row r="22" spans="1:12" ht="76.5">
      <c r="A22" s="53" t="s">
        <v>170</v>
      </c>
      <c r="B22" s="67" t="s">
        <v>168</v>
      </c>
      <c r="C22" s="67" t="s">
        <v>83</v>
      </c>
      <c r="D22" s="67" t="s">
        <v>136</v>
      </c>
      <c r="E22" s="67" t="s">
        <v>533</v>
      </c>
      <c r="F22" s="67" t="s">
        <v>88</v>
      </c>
      <c r="G22" s="67" t="s">
        <v>86</v>
      </c>
      <c r="H22" s="67" t="s">
        <v>90</v>
      </c>
      <c r="I22" s="49">
        <v>17200</v>
      </c>
      <c r="J22" s="49">
        <v>34300</v>
      </c>
      <c r="K22" s="49">
        <v>34800</v>
      </c>
      <c r="L22" s="49">
        <v>35200</v>
      </c>
    </row>
    <row r="23" spans="1:12" ht="89.25">
      <c r="A23" s="53" t="s">
        <v>171</v>
      </c>
      <c r="B23" s="67" t="s">
        <v>168</v>
      </c>
      <c r="C23" s="67" t="s">
        <v>83</v>
      </c>
      <c r="D23" s="67" t="s">
        <v>136</v>
      </c>
      <c r="E23" s="67" t="s">
        <v>534</v>
      </c>
      <c r="F23" s="67" t="s">
        <v>88</v>
      </c>
      <c r="G23" s="67" t="s">
        <v>86</v>
      </c>
      <c r="H23" s="67" t="s">
        <v>90</v>
      </c>
      <c r="I23" s="49">
        <v>100</v>
      </c>
      <c r="J23" s="49">
        <v>200</v>
      </c>
      <c r="K23" s="49">
        <v>200</v>
      </c>
      <c r="L23" s="49">
        <v>200</v>
      </c>
    </row>
    <row r="24" spans="1:12" ht="89.25">
      <c r="A24" s="53" t="s">
        <v>172</v>
      </c>
      <c r="B24" s="67" t="s">
        <v>168</v>
      </c>
      <c r="C24" s="67" t="s">
        <v>83</v>
      </c>
      <c r="D24" s="67" t="s">
        <v>136</v>
      </c>
      <c r="E24" s="67" t="s">
        <v>535</v>
      </c>
      <c r="F24" s="67" t="s">
        <v>88</v>
      </c>
      <c r="G24" s="67" t="s">
        <v>86</v>
      </c>
      <c r="H24" s="67" t="s">
        <v>90</v>
      </c>
      <c r="I24" s="49">
        <v>22600</v>
      </c>
      <c r="J24" s="49">
        <v>45700</v>
      </c>
      <c r="K24" s="49">
        <v>47100</v>
      </c>
      <c r="L24" s="49">
        <v>49000</v>
      </c>
    </row>
    <row r="25" spans="1:12" ht="89.25">
      <c r="A25" s="52" t="s">
        <v>173</v>
      </c>
      <c r="B25" s="67" t="s">
        <v>168</v>
      </c>
      <c r="C25" s="67" t="s">
        <v>83</v>
      </c>
      <c r="D25" s="67" t="s">
        <v>136</v>
      </c>
      <c r="E25" s="67" t="s">
        <v>536</v>
      </c>
      <c r="F25" s="67" t="s">
        <v>88</v>
      </c>
      <c r="G25" s="67" t="s">
        <v>86</v>
      </c>
      <c r="H25" s="67" t="s">
        <v>90</v>
      </c>
      <c r="I25" s="49">
        <v>-2500</v>
      </c>
      <c r="J25" s="49">
        <v>-4300</v>
      </c>
      <c r="K25" s="49">
        <v>-4300</v>
      </c>
      <c r="L25" s="49">
        <v>-4500</v>
      </c>
    </row>
    <row r="26" spans="1:12">
      <c r="A26" s="51" t="s">
        <v>71</v>
      </c>
      <c r="B26" s="66" t="s">
        <v>87</v>
      </c>
      <c r="C26" s="66" t="s">
        <v>83</v>
      </c>
      <c r="D26" s="66" t="s">
        <v>133</v>
      </c>
      <c r="E26" s="66" t="s">
        <v>85</v>
      </c>
      <c r="F26" s="66" t="s">
        <v>84</v>
      </c>
      <c r="G26" s="66" t="s">
        <v>86</v>
      </c>
      <c r="H26" s="66" t="s">
        <v>105</v>
      </c>
      <c r="I26" s="47">
        <f>I36+I39+I41+I27</f>
        <v>152970360.10999998</v>
      </c>
      <c r="J26" s="47">
        <f t="shared" ref="J26:L26" si="5">J36+J39+J41+J27</f>
        <v>154983600</v>
      </c>
      <c r="K26" s="47">
        <f t="shared" si="5"/>
        <v>162353900</v>
      </c>
      <c r="L26" s="47">
        <f t="shared" si="5"/>
        <v>168799400</v>
      </c>
    </row>
    <row r="27" spans="1:12" ht="22.5" customHeight="1">
      <c r="A27" s="51" t="s">
        <v>307</v>
      </c>
      <c r="B27" s="66" t="s">
        <v>87</v>
      </c>
      <c r="C27" s="66" t="s">
        <v>83</v>
      </c>
      <c r="D27" s="66" t="s">
        <v>133</v>
      </c>
      <c r="E27" s="66" t="s">
        <v>89</v>
      </c>
      <c r="F27" s="66" t="s">
        <v>84</v>
      </c>
      <c r="G27" s="66" t="s">
        <v>86</v>
      </c>
      <c r="H27" s="66" t="s">
        <v>90</v>
      </c>
      <c r="I27" s="47">
        <f>I28+I31+I34</f>
        <v>131866148.78999999</v>
      </c>
      <c r="J27" s="47">
        <f t="shared" ref="J27:L27" si="6">J28+J31</f>
        <v>138830600</v>
      </c>
      <c r="K27" s="47">
        <f t="shared" si="6"/>
        <v>145745900</v>
      </c>
      <c r="L27" s="47">
        <f t="shared" si="6"/>
        <v>151716900</v>
      </c>
    </row>
    <row r="28" spans="1:12" ht="36.75" customHeight="1">
      <c r="A28" s="51" t="s">
        <v>308</v>
      </c>
      <c r="B28" s="66" t="s">
        <v>87</v>
      </c>
      <c r="C28" s="66" t="s">
        <v>83</v>
      </c>
      <c r="D28" s="66" t="s">
        <v>133</v>
      </c>
      <c r="E28" s="66" t="s">
        <v>127</v>
      </c>
      <c r="F28" s="66" t="s">
        <v>88</v>
      </c>
      <c r="G28" s="66" t="s">
        <v>86</v>
      </c>
      <c r="H28" s="66" t="s">
        <v>90</v>
      </c>
      <c r="I28" s="47">
        <f>I29+I30</f>
        <v>115140656.66</v>
      </c>
      <c r="J28" s="47">
        <f t="shared" ref="J28:L28" si="7">J29</f>
        <v>121446100</v>
      </c>
      <c r="K28" s="47">
        <f t="shared" si="7"/>
        <v>127203600</v>
      </c>
      <c r="L28" s="47">
        <f t="shared" si="7"/>
        <v>132419000</v>
      </c>
    </row>
    <row r="29" spans="1:12" ht="40.5" customHeight="1">
      <c r="A29" s="52" t="s">
        <v>308</v>
      </c>
      <c r="B29" s="67" t="s">
        <v>87</v>
      </c>
      <c r="C29" s="67" t="s">
        <v>83</v>
      </c>
      <c r="D29" s="67" t="s">
        <v>133</v>
      </c>
      <c r="E29" s="67" t="s">
        <v>309</v>
      </c>
      <c r="F29" s="67" t="s">
        <v>88</v>
      </c>
      <c r="G29" s="67" t="s">
        <v>86</v>
      </c>
      <c r="H29" s="67" t="s">
        <v>90</v>
      </c>
      <c r="I29" s="48">
        <v>115138950</v>
      </c>
      <c r="J29" s="48">
        <v>121446100</v>
      </c>
      <c r="K29" s="48">
        <v>127203600</v>
      </c>
      <c r="L29" s="48">
        <v>132419000</v>
      </c>
    </row>
    <row r="30" spans="1:12" ht="40.5" customHeight="1">
      <c r="A30" s="52" t="s">
        <v>524</v>
      </c>
      <c r="B30" s="67" t="s">
        <v>87</v>
      </c>
      <c r="C30" s="67" t="s">
        <v>83</v>
      </c>
      <c r="D30" s="67" t="s">
        <v>133</v>
      </c>
      <c r="E30" s="67" t="s">
        <v>128</v>
      </c>
      <c r="F30" s="67" t="s">
        <v>88</v>
      </c>
      <c r="G30" s="67" t="s">
        <v>86</v>
      </c>
      <c r="H30" s="67" t="s">
        <v>90</v>
      </c>
      <c r="I30" s="48">
        <v>1706.66</v>
      </c>
      <c r="J30" s="48">
        <v>0</v>
      </c>
      <c r="K30" s="48">
        <v>0</v>
      </c>
      <c r="L30" s="48">
        <v>0</v>
      </c>
    </row>
    <row r="31" spans="1:12" ht="40.5" customHeight="1">
      <c r="A31" s="51" t="s">
        <v>310</v>
      </c>
      <c r="B31" s="66" t="s">
        <v>87</v>
      </c>
      <c r="C31" s="66" t="s">
        <v>83</v>
      </c>
      <c r="D31" s="66" t="s">
        <v>133</v>
      </c>
      <c r="E31" s="66" t="s">
        <v>311</v>
      </c>
      <c r="F31" s="66" t="s">
        <v>88</v>
      </c>
      <c r="G31" s="66" t="s">
        <v>86</v>
      </c>
      <c r="H31" s="66" t="s">
        <v>90</v>
      </c>
      <c r="I31" s="47">
        <f>I32+I33</f>
        <v>16749994</v>
      </c>
      <c r="J31" s="47">
        <f t="shared" ref="J31:L31" si="8">J32</f>
        <v>17384500</v>
      </c>
      <c r="K31" s="47">
        <f t="shared" si="8"/>
        <v>18542300</v>
      </c>
      <c r="L31" s="47">
        <f t="shared" si="8"/>
        <v>19297900</v>
      </c>
    </row>
    <row r="32" spans="1:12" ht="69" customHeight="1">
      <c r="A32" s="52" t="s">
        <v>312</v>
      </c>
      <c r="B32" s="67" t="s">
        <v>87</v>
      </c>
      <c r="C32" s="67" t="s">
        <v>83</v>
      </c>
      <c r="D32" s="67" t="s">
        <v>133</v>
      </c>
      <c r="E32" s="67" t="s">
        <v>525</v>
      </c>
      <c r="F32" s="67" t="s">
        <v>88</v>
      </c>
      <c r="G32" s="67" t="s">
        <v>86</v>
      </c>
      <c r="H32" s="67" t="s">
        <v>90</v>
      </c>
      <c r="I32" s="48">
        <v>16750000</v>
      </c>
      <c r="J32" s="48">
        <v>17384500</v>
      </c>
      <c r="K32" s="48">
        <v>18542300</v>
      </c>
      <c r="L32" s="48">
        <v>19297900</v>
      </c>
    </row>
    <row r="33" spans="1:12" ht="69" customHeight="1">
      <c r="A33" s="52" t="s">
        <v>526</v>
      </c>
      <c r="B33" s="67" t="s">
        <v>87</v>
      </c>
      <c r="C33" s="67" t="s">
        <v>83</v>
      </c>
      <c r="D33" s="67" t="s">
        <v>133</v>
      </c>
      <c r="E33" s="67" t="s">
        <v>528</v>
      </c>
      <c r="F33" s="67" t="s">
        <v>88</v>
      </c>
      <c r="G33" s="67" t="s">
        <v>86</v>
      </c>
      <c r="H33" s="67" t="s">
        <v>90</v>
      </c>
      <c r="I33" s="48">
        <v>-6</v>
      </c>
      <c r="J33" s="48">
        <v>0</v>
      </c>
      <c r="K33" s="48">
        <v>0</v>
      </c>
      <c r="L33" s="48">
        <v>0</v>
      </c>
    </row>
    <row r="34" spans="1:12" s="37" customFormat="1" ht="69" customHeight="1">
      <c r="A34" s="51" t="s">
        <v>527</v>
      </c>
      <c r="B34" s="66" t="s">
        <v>87</v>
      </c>
      <c r="C34" s="66" t="s">
        <v>83</v>
      </c>
      <c r="D34" s="66" t="s">
        <v>133</v>
      </c>
      <c r="E34" s="66" t="s">
        <v>355</v>
      </c>
      <c r="F34" s="66" t="s">
        <v>88</v>
      </c>
      <c r="G34" s="66" t="s">
        <v>86</v>
      </c>
      <c r="H34" s="66" t="s">
        <v>90</v>
      </c>
      <c r="I34" s="47">
        <f>I35</f>
        <v>-24501.87</v>
      </c>
      <c r="J34" s="48">
        <v>0</v>
      </c>
      <c r="K34" s="48">
        <v>0</v>
      </c>
      <c r="L34" s="48">
        <v>0</v>
      </c>
    </row>
    <row r="35" spans="1:12" ht="69" customHeight="1">
      <c r="A35" s="52" t="s">
        <v>527</v>
      </c>
      <c r="B35" s="67" t="s">
        <v>87</v>
      </c>
      <c r="C35" s="67" t="s">
        <v>83</v>
      </c>
      <c r="D35" s="67" t="s">
        <v>133</v>
      </c>
      <c r="E35" s="67" t="s">
        <v>355</v>
      </c>
      <c r="F35" s="67" t="s">
        <v>88</v>
      </c>
      <c r="G35" s="67" t="s">
        <v>86</v>
      </c>
      <c r="H35" s="67" t="s">
        <v>90</v>
      </c>
      <c r="I35" s="48">
        <v>-24501.87</v>
      </c>
      <c r="J35" s="48">
        <v>0</v>
      </c>
      <c r="K35" s="48">
        <v>0</v>
      </c>
      <c r="L35" s="48">
        <v>0</v>
      </c>
    </row>
    <row r="36" spans="1:12" ht="25.5">
      <c r="A36" s="63" t="s">
        <v>72</v>
      </c>
      <c r="B36" s="66" t="s">
        <v>87</v>
      </c>
      <c r="C36" s="66" t="s">
        <v>83</v>
      </c>
      <c r="D36" s="66" t="s">
        <v>133</v>
      </c>
      <c r="E36" s="66" t="s">
        <v>130</v>
      </c>
      <c r="F36" s="66" t="s">
        <v>129</v>
      </c>
      <c r="G36" s="66" t="s">
        <v>86</v>
      </c>
      <c r="H36" s="66" t="s">
        <v>90</v>
      </c>
      <c r="I36" s="47">
        <f>SUM(I37:I38)</f>
        <v>6899269.2699999996</v>
      </c>
      <c r="J36" s="47">
        <f t="shared" ref="J36:L36" si="9">SUM(J37:J37)</f>
        <v>526000</v>
      </c>
      <c r="K36" s="47">
        <f t="shared" si="9"/>
        <v>351000</v>
      </c>
      <c r="L36" s="47">
        <f t="shared" si="9"/>
        <v>175000</v>
      </c>
    </row>
    <row r="37" spans="1:12" ht="25.5">
      <c r="A37" s="52" t="s">
        <v>72</v>
      </c>
      <c r="B37" s="67" t="s">
        <v>87</v>
      </c>
      <c r="C37" s="67" t="s">
        <v>83</v>
      </c>
      <c r="D37" s="67" t="s">
        <v>133</v>
      </c>
      <c r="E37" s="67" t="s">
        <v>131</v>
      </c>
      <c r="F37" s="67" t="s">
        <v>129</v>
      </c>
      <c r="G37" s="67" t="s">
        <v>86</v>
      </c>
      <c r="H37" s="67" t="s">
        <v>90</v>
      </c>
      <c r="I37" s="49">
        <v>6950000</v>
      </c>
      <c r="J37" s="49">
        <v>526000</v>
      </c>
      <c r="K37" s="49">
        <v>351000</v>
      </c>
      <c r="L37" s="49">
        <v>175000</v>
      </c>
    </row>
    <row r="38" spans="1:12" ht="38.25">
      <c r="A38" s="52" t="s">
        <v>529</v>
      </c>
      <c r="B38" s="67" t="s">
        <v>87</v>
      </c>
      <c r="C38" s="67" t="s">
        <v>83</v>
      </c>
      <c r="D38" s="67" t="s">
        <v>133</v>
      </c>
      <c r="E38" s="67" t="s">
        <v>132</v>
      </c>
      <c r="F38" s="67" t="s">
        <v>129</v>
      </c>
      <c r="G38" s="67" t="s">
        <v>86</v>
      </c>
      <c r="H38" s="67" t="s">
        <v>90</v>
      </c>
      <c r="I38" s="49">
        <v>-50730.73</v>
      </c>
      <c r="J38" s="49">
        <v>0</v>
      </c>
      <c r="K38" s="49">
        <v>0</v>
      </c>
      <c r="L38" s="49">
        <v>0</v>
      </c>
    </row>
    <row r="39" spans="1:12">
      <c r="A39" s="51" t="s">
        <v>6</v>
      </c>
      <c r="B39" s="66" t="s">
        <v>87</v>
      </c>
      <c r="C39" s="66" t="s">
        <v>83</v>
      </c>
      <c r="D39" s="66" t="s">
        <v>133</v>
      </c>
      <c r="E39" s="66" t="s">
        <v>22</v>
      </c>
      <c r="F39" s="66" t="s">
        <v>88</v>
      </c>
      <c r="G39" s="66" t="s">
        <v>86</v>
      </c>
      <c r="H39" s="66" t="s">
        <v>90</v>
      </c>
      <c r="I39" s="47">
        <f>I40</f>
        <v>4942.05</v>
      </c>
      <c r="J39" s="47">
        <f>J40</f>
        <v>7000</v>
      </c>
      <c r="K39" s="47">
        <f t="shared" ref="K39:L39" si="10">K40</f>
        <v>7000</v>
      </c>
      <c r="L39" s="47">
        <f t="shared" si="10"/>
        <v>7500</v>
      </c>
    </row>
    <row r="40" spans="1:12">
      <c r="A40" s="52" t="s">
        <v>6</v>
      </c>
      <c r="B40" s="67" t="s">
        <v>87</v>
      </c>
      <c r="C40" s="67" t="s">
        <v>83</v>
      </c>
      <c r="D40" s="67" t="s">
        <v>133</v>
      </c>
      <c r="E40" s="67" t="s">
        <v>119</v>
      </c>
      <c r="F40" s="67" t="s">
        <v>88</v>
      </c>
      <c r="G40" s="67" t="s">
        <v>86</v>
      </c>
      <c r="H40" s="67" t="s">
        <v>90</v>
      </c>
      <c r="I40" s="49">
        <v>4942.05</v>
      </c>
      <c r="J40" s="49">
        <v>7000</v>
      </c>
      <c r="K40" s="49">
        <v>7000</v>
      </c>
      <c r="L40" s="49">
        <v>7500</v>
      </c>
    </row>
    <row r="41" spans="1:12" ht="25.5">
      <c r="A41" s="51" t="s">
        <v>202</v>
      </c>
      <c r="B41" s="66" t="s">
        <v>87</v>
      </c>
      <c r="C41" s="66" t="s">
        <v>83</v>
      </c>
      <c r="D41" s="66" t="s">
        <v>133</v>
      </c>
      <c r="E41" s="66" t="s">
        <v>203</v>
      </c>
      <c r="F41" s="66" t="s">
        <v>129</v>
      </c>
      <c r="G41" s="66" t="s">
        <v>86</v>
      </c>
      <c r="H41" s="66" t="s">
        <v>90</v>
      </c>
      <c r="I41" s="47">
        <f>I42</f>
        <v>14200000</v>
      </c>
      <c r="J41" s="47">
        <f t="shared" ref="J41:L41" si="11">J42</f>
        <v>15620000</v>
      </c>
      <c r="K41" s="47">
        <f t="shared" si="11"/>
        <v>16250000</v>
      </c>
      <c r="L41" s="47">
        <f t="shared" si="11"/>
        <v>16900000</v>
      </c>
    </row>
    <row r="42" spans="1:12" ht="38.25">
      <c r="A42" s="52" t="s">
        <v>166</v>
      </c>
      <c r="B42" s="67" t="s">
        <v>87</v>
      </c>
      <c r="C42" s="67" t="s">
        <v>83</v>
      </c>
      <c r="D42" s="67" t="s">
        <v>133</v>
      </c>
      <c r="E42" s="69" t="s">
        <v>167</v>
      </c>
      <c r="F42" s="67" t="s">
        <v>129</v>
      </c>
      <c r="G42" s="67" t="s">
        <v>86</v>
      </c>
      <c r="H42" s="67" t="s">
        <v>90</v>
      </c>
      <c r="I42" s="49">
        <v>14200000</v>
      </c>
      <c r="J42" s="49">
        <v>15620000</v>
      </c>
      <c r="K42" s="49">
        <v>16250000</v>
      </c>
      <c r="L42" s="49">
        <v>16900000</v>
      </c>
    </row>
    <row r="43" spans="1:12">
      <c r="A43" s="51" t="s">
        <v>73</v>
      </c>
      <c r="B43" s="66" t="s">
        <v>87</v>
      </c>
      <c r="C43" s="66" t="s">
        <v>83</v>
      </c>
      <c r="D43" s="66" t="s">
        <v>134</v>
      </c>
      <c r="E43" s="68" t="s">
        <v>85</v>
      </c>
      <c r="F43" s="66" t="s">
        <v>84</v>
      </c>
      <c r="G43" s="66" t="s">
        <v>86</v>
      </c>
      <c r="H43" s="66" t="s">
        <v>105</v>
      </c>
      <c r="I43" s="47">
        <f t="shared" ref="I43:L43" si="12">I46+I44</f>
        <v>2549882.8800000004</v>
      </c>
      <c r="J43" s="47">
        <f t="shared" si="12"/>
        <v>1776900</v>
      </c>
      <c r="K43" s="47">
        <f t="shared" si="12"/>
        <v>1848000</v>
      </c>
      <c r="L43" s="47">
        <f t="shared" si="12"/>
        <v>1921800</v>
      </c>
    </row>
    <row r="44" spans="1:12">
      <c r="A44" s="51" t="s">
        <v>137</v>
      </c>
      <c r="B44" s="66" t="s">
        <v>87</v>
      </c>
      <c r="C44" s="66" t="s">
        <v>83</v>
      </c>
      <c r="D44" s="66" t="s">
        <v>134</v>
      </c>
      <c r="E44" s="68" t="s">
        <v>89</v>
      </c>
      <c r="F44" s="66" t="s">
        <v>84</v>
      </c>
      <c r="G44" s="66" t="s">
        <v>86</v>
      </c>
      <c r="H44" s="66" t="s">
        <v>90</v>
      </c>
      <c r="I44" s="47">
        <f t="shared" ref="I44:L44" si="13">I45</f>
        <v>0</v>
      </c>
      <c r="J44" s="47">
        <f t="shared" si="13"/>
        <v>8000</v>
      </c>
      <c r="K44" s="47">
        <f t="shared" si="13"/>
        <v>8300</v>
      </c>
      <c r="L44" s="47">
        <f t="shared" si="13"/>
        <v>8600</v>
      </c>
    </row>
    <row r="45" spans="1:12" ht="51">
      <c r="A45" s="52" t="s">
        <v>138</v>
      </c>
      <c r="B45" s="67" t="s">
        <v>87</v>
      </c>
      <c r="C45" s="67" t="s">
        <v>83</v>
      </c>
      <c r="D45" s="67" t="s">
        <v>134</v>
      </c>
      <c r="E45" s="69" t="s">
        <v>139</v>
      </c>
      <c r="F45" s="67" t="s">
        <v>133</v>
      </c>
      <c r="G45" s="67" t="s">
        <v>86</v>
      </c>
      <c r="H45" s="67" t="s">
        <v>90</v>
      </c>
      <c r="I45" s="49">
        <v>0</v>
      </c>
      <c r="J45" s="49">
        <v>8000</v>
      </c>
      <c r="K45" s="49">
        <v>8300</v>
      </c>
      <c r="L45" s="49">
        <v>8600</v>
      </c>
    </row>
    <row r="46" spans="1:12">
      <c r="A46" s="51" t="s">
        <v>74</v>
      </c>
      <c r="B46" s="66" t="s">
        <v>87</v>
      </c>
      <c r="C46" s="66" t="s">
        <v>83</v>
      </c>
      <c r="D46" s="66" t="s">
        <v>134</v>
      </c>
      <c r="E46" s="68" t="s">
        <v>135</v>
      </c>
      <c r="F46" s="66" t="s">
        <v>84</v>
      </c>
      <c r="G46" s="66" t="s">
        <v>86</v>
      </c>
      <c r="H46" s="66" t="s">
        <v>90</v>
      </c>
      <c r="I46" s="47">
        <f>I47+I49</f>
        <v>2549882.8800000004</v>
      </c>
      <c r="J46" s="47">
        <f>J47+J49</f>
        <v>1768900</v>
      </c>
      <c r="K46" s="47">
        <f t="shared" ref="K46:L46" si="14">K47+K49</f>
        <v>1839700</v>
      </c>
      <c r="L46" s="47">
        <f t="shared" si="14"/>
        <v>1913200</v>
      </c>
    </row>
    <row r="47" spans="1:12">
      <c r="A47" s="51" t="s">
        <v>204</v>
      </c>
      <c r="B47" s="66" t="s">
        <v>87</v>
      </c>
      <c r="C47" s="66" t="s">
        <v>83</v>
      </c>
      <c r="D47" s="66" t="s">
        <v>134</v>
      </c>
      <c r="E47" s="68" t="s">
        <v>205</v>
      </c>
      <c r="F47" s="66" t="s">
        <v>84</v>
      </c>
      <c r="G47" s="66" t="s">
        <v>86</v>
      </c>
      <c r="H47" s="66" t="s">
        <v>90</v>
      </c>
      <c r="I47" s="47">
        <f>I48</f>
        <v>2550953.7400000002</v>
      </c>
      <c r="J47" s="47">
        <f t="shared" ref="J47:L47" si="15">J48</f>
        <v>1758900</v>
      </c>
      <c r="K47" s="47">
        <f t="shared" si="15"/>
        <v>1829300</v>
      </c>
      <c r="L47" s="47">
        <f t="shared" si="15"/>
        <v>1902500</v>
      </c>
    </row>
    <row r="48" spans="1:12" ht="38.25">
      <c r="A48" s="52" t="s">
        <v>206</v>
      </c>
      <c r="B48" s="67" t="s">
        <v>87</v>
      </c>
      <c r="C48" s="67" t="s">
        <v>83</v>
      </c>
      <c r="D48" s="67" t="s">
        <v>134</v>
      </c>
      <c r="E48" s="69" t="s">
        <v>178</v>
      </c>
      <c r="F48" s="67" t="s">
        <v>133</v>
      </c>
      <c r="G48" s="67" t="s">
        <v>86</v>
      </c>
      <c r="H48" s="67" t="s">
        <v>90</v>
      </c>
      <c r="I48" s="49">
        <v>2550953.7400000002</v>
      </c>
      <c r="J48" s="49">
        <v>1758900</v>
      </c>
      <c r="K48" s="49">
        <v>1829300</v>
      </c>
      <c r="L48" s="49">
        <v>1902500</v>
      </c>
    </row>
    <row r="49" spans="1:12">
      <c r="A49" s="51" t="s">
        <v>207</v>
      </c>
      <c r="B49" s="66" t="s">
        <v>87</v>
      </c>
      <c r="C49" s="66" t="s">
        <v>83</v>
      </c>
      <c r="D49" s="66" t="s">
        <v>134</v>
      </c>
      <c r="E49" s="68" t="s">
        <v>208</v>
      </c>
      <c r="F49" s="66" t="s">
        <v>84</v>
      </c>
      <c r="G49" s="66" t="s">
        <v>86</v>
      </c>
      <c r="H49" s="66" t="s">
        <v>90</v>
      </c>
      <c r="I49" s="47">
        <f>I50</f>
        <v>-1070.8599999999999</v>
      </c>
      <c r="J49" s="47">
        <f t="shared" ref="J49:L49" si="16">J50</f>
        <v>10000</v>
      </c>
      <c r="K49" s="47">
        <f t="shared" si="16"/>
        <v>10400</v>
      </c>
      <c r="L49" s="47">
        <f t="shared" si="16"/>
        <v>10700</v>
      </c>
    </row>
    <row r="50" spans="1:12" ht="51">
      <c r="A50" s="52" t="s">
        <v>209</v>
      </c>
      <c r="B50" s="67" t="s">
        <v>87</v>
      </c>
      <c r="C50" s="67" t="s">
        <v>83</v>
      </c>
      <c r="D50" s="67" t="s">
        <v>134</v>
      </c>
      <c r="E50" s="67" t="s">
        <v>179</v>
      </c>
      <c r="F50" s="67" t="s">
        <v>133</v>
      </c>
      <c r="G50" s="67" t="s">
        <v>86</v>
      </c>
      <c r="H50" s="67" t="s">
        <v>90</v>
      </c>
      <c r="I50" s="49">
        <v>-1070.8599999999999</v>
      </c>
      <c r="J50" s="49">
        <v>10000</v>
      </c>
      <c r="K50" s="49">
        <v>10400</v>
      </c>
      <c r="L50" s="49">
        <v>10700</v>
      </c>
    </row>
    <row r="51" spans="1:12">
      <c r="A51" s="51" t="s">
        <v>7</v>
      </c>
      <c r="B51" s="66" t="s">
        <v>105</v>
      </c>
      <c r="C51" s="66" t="s">
        <v>83</v>
      </c>
      <c r="D51" s="66" t="s">
        <v>21</v>
      </c>
      <c r="E51" s="66" t="s">
        <v>85</v>
      </c>
      <c r="F51" s="66" t="s">
        <v>84</v>
      </c>
      <c r="G51" s="66" t="s">
        <v>86</v>
      </c>
      <c r="H51" s="66" t="s">
        <v>105</v>
      </c>
      <c r="I51" s="47">
        <f>I52+I54</f>
        <v>5405000</v>
      </c>
      <c r="J51" s="47">
        <f t="shared" ref="J51" si="17">J52+J54</f>
        <v>5515000</v>
      </c>
      <c r="K51" s="47">
        <f t="shared" ref="K51" si="18">K52+K54</f>
        <v>5515000</v>
      </c>
      <c r="L51" s="47">
        <f t="shared" ref="L51" si="19">L52+L54</f>
        <v>5515000</v>
      </c>
    </row>
    <row r="52" spans="1:12" ht="38.25">
      <c r="A52" s="51" t="s">
        <v>75</v>
      </c>
      <c r="B52" s="66" t="s">
        <v>105</v>
      </c>
      <c r="C52" s="66" t="s">
        <v>83</v>
      </c>
      <c r="D52" s="66" t="s">
        <v>21</v>
      </c>
      <c r="E52" s="66" t="s">
        <v>22</v>
      </c>
      <c r="F52" s="66" t="s">
        <v>88</v>
      </c>
      <c r="G52" s="66" t="s">
        <v>86</v>
      </c>
      <c r="H52" s="66" t="s">
        <v>90</v>
      </c>
      <c r="I52" s="47">
        <f t="shared" ref="I52:L52" si="20">I53</f>
        <v>5400000</v>
      </c>
      <c r="J52" s="47">
        <f t="shared" si="20"/>
        <v>5500000</v>
      </c>
      <c r="K52" s="47">
        <f t="shared" si="20"/>
        <v>5500000</v>
      </c>
      <c r="L52" s="47">
        <f t="shared" si="20"/>
        <v>5500000</v>
      </c>
    </row>
    <row r="53" spans="1:12" ht="51">
      <c r="A53" s="52" t="s">
        <v>210</v>
      </c>
      <c r="B53" s="67" t="s">
        <v>87</v>
      </c>
      <c r="C53" s="67" t="s">
        <v>83</v>
      </c>
      <c r="D53" s="67" t="s">
        <v>21</v>
      </c>
      <c r="E53" s="67" t="s">
        <v>119</v>
      </c>
      <c r="F53" s="67" t="s">
        <v>88</v>
      </c>
      <c r="G53" s="67" t="s">
        <v>86</v>
      </c>
      <c r="H53" s="67" t="s">
        <v>90</v>
      </c>
      <c r="I53" s="49">
        <v>5400000</v>
      </c>
      <c r="J53" s="49">
        <v>5500000</v>
      </c>
      <c r="K53" s="49">
        <v>5500000</v>
      </c>
      <c r="L53" s="49">
        <v>5500000</v>
      </c>
    </row>
    <row r="54" spans="1:12" ht="25.5">
      <c r="A54" s="52" t="s">
        <v>292</v>
      </c>
      <c r="B54" s="67" t="s">
        <v>2</v>
      </c>
      <c r="C54" s="67" t="s">
        <v>83</v>
      </c>
      <c r="D54" s="67" t="s">
        <v>21</v>
      </c>
      <c r="E54" s="67" t="s">
        <v>165</v>
      </c>
      <c r="F54" s="67" t="s">
        <v>88</v>
      </c>
      <c r="G54" s="67" t="s">
        <v>86</v>
      </c>
      <c r="H54" s="67" t="s">
        <v>90</v>
      </c>
      <c r="I54" s="49">
        <v>5000</v>
      </c>
      <c r="J54" s="49">
        <v>15000</v>
      </c>
      <c r="K54" s="49">
        <v>15000</v>
      </c>
      <c r="L54" s="49">
        <v>15000</v>
      </c>
    </row>
    <row r="55" spans="1:12" ht="38.25">
      <c r="A55" s="51" t="s">
        <v>76</v>
      </c>
      <c r="B55" s="66" t="s">
        <v>105</v>
      </c>
      <c r="C55" s="66" t="s">
        <v>83</v>
      </c>
      <c r="D55" s="66" t="s">
        <v>12</v>
      </c>
      <c r="E55" s="68" t="s">
        <v>85</v>
      </c>
      <c r="F55" s="66" t="s">
        <v>84</v>
      </c>
      <c r="G55" s="66" t="s">
        <v>86</v>
      </c>
      <c r="H55" s="66" t="s">
        <v>105</v>
      </c>
      <c r="I55" s="47">
        <f>I56+I64+I67</f>
        <v>54533656.82</v>
      </c>
      <c r="J55" s="47">
        <f>J56+J64+J67</f>
        <v>57093700</v>
      </c>
      <c r="K55" s="47">
        <f t="shared" ref="K55:L55" si="21">K56+K64+K67</f>
        <v>61601550</v>
      </c>
      <c r="L55" s="47">
        <f t="shared" si="21"/>
        <v>66524710</v>
      </c>
    </row>
    <row r="56" spans="1:12" ht="89.25">
      <c r="A56" s="55" t="s">
        <v>211</v>
      </c>
      <c r="B56" s="66" t="s">
        <v>105</v>
      </c>
      <c r="C56" s="66" t="s">
        <v>83</v>
      </c>
      <c r="D56" s="66" t="s">
        <v>12</v>
      </c>
      <c r="E56" s="68" t="s">
        <v>14</v>
      </c>
      <c r="F56" s="66" t="s">
        <v>84</v>
      </c>
      <c r="G56" s="66" t="s">
        <v>86</v>
      </c>
      <c r="H56" s="66" t="s">
        <v>13</v>
      </c>
      <c r="I56" s="47">
        <f>I57+I61+I59</f>
        <v>54225000</v>
      </c>
      <c r="J56" s="47">
        <f>J57+J61+J59</f>
        <v>56801200</v>
      </c>
      <c r="K56" s="47">
        <f t="shared" ref="K56:L56" si="22">K57+K61+K59</f>
        <v>61319050</v>
      </c>
      <c r="L56" s="47">
        <f t="shared" si="22"/>
        <v>66242210</v>
      </c>
    </row>
    <row r="57" spans="1:12" ht="63.75">
      <c r="A57" s="55" t="s">
        <v>124</v>
      </c>
      <c r="B57" s="66" t="s">
        <v>105</v>
      </c>
      <c r="C57" s="66" t="s">
        <v>83</v>
      </c>
      <c r="D57" s="66" t="s">
        <v>12</v>
      </c>
      <c r="E57" s="68" t="s">
        <v>123</v>
      </c>
      <c r="F57" s="66" t="s">
        <v>84</v>
      </c>
      <c r="G57" s="66" t="s">
        <v>86</v>
      </c>
      <c r="H57" s="66" t="s">
        <v>13</v>
      </c>
      <c r="I57" s="47">
        <f>I58</f>
        <v>31500000</v>
      </c>
      <c r="J57" s="47">
        <f t="shared" ref="J57:L57" si="23">J58</f>
        <v>37640000</v>
      </c>
      <c r="K57" s="47">
        <f t="shared" si="23"/>
        <v>41400000</v>
      </c>
      <c r="L57" s="47">
        <f t="shared" si="23"/>
        <v>45535000</v>
      </c>
    </row>
    <row r="58" spans="1:12" ht="102">
      <c r="A58" s="56" t="s">
        <v>212</v>
      </c>
      <c r="B58" s="67" t="s">
        <v>57</v>
      </c>
      <c r="C58" s="67" t="s">
        <v>83</v>
      </c>
      <c r="D58" s="67" t="s">
        <v>12</v>
      </c>
      <c r="E58" s="69" t="s">
        <v>140</v>
      </c>
      <c r="F58" s="67" t="s">
        <v>133</v>
      </c>
      <c r="G58" s="67" t="s">
        <v>86</v>
      </c>
      <c r="H58" s="67" t="s">
        <v>13</v>
      </c>
      <c r="I58" s="49">
        <v>31500000</v>
      </c>
      <c r="J58" s="49">
        <v>37640000</v>
      </c>
      <c r="K58" s="49">
        <v>41400000</v>
      </c>
      <c r="L58" s="49">
        <v>45535000</v>
      </c>
    </row>
    <row r="59" spans="1:12" ht="89.25">
      <c r="A59" s="51" t="s">
        <v>213</v>
      </c>
      <c r="B59" s="66" t="s">
        <v>57</v>
      </c>
      <c r="C59" s="66" t="s">
        <v>83</v>
      </c>
      <c r="D59" s="66" t="s">
        <v>12</v>
      </c>
      <c r="E59" s="68" t="s">
        <v>112</v>
      </c>
      <c r="F59" s="66" t="s">
        <v>84</v>
      </c>
      <c r="G59" s="66" t="s">
        <v>86</v>
      </c>
      <c r="H59" s="66" t="s">
        <v>13</v>
      </c>
      <c r="I59" s="47">
        <f t="shared" ref="I59:L59" si="24">I60</f>
        <v>200000</v>
      </c>
      <c r="J59" s="47">
        <f t="shared" si="24"/>
        <v>200000</v>
      </c>
      <c r="K59" s="47">
        <f t="shared" si="24"/>
        <v>200000</v>
      </c>
      <c r="L59" s="47">
        <f t="shared" si="24"/>
        <v>200000</v>
      </c>
    </row>
    <row r="60" spans="1:12" ht="76.5">
      <c r="A60" s="52" t="s">
        <v>214</v>
      </c>
      <c r="B60" s="67" t="s">
        <v>57</v>
      </c>
      <c r="C60" s="67" t="s">
        <v>83</v>
      </c>
      <c r="D60" s="67" t="s">
        <v>12</v>
      </c>
      <c r="E60" s="69" t="s">
        <v>113</v>
      </c>
      <c r="F60" s="67" t="s">
        <v>133</v>
      </c>
      <c r="G60" s="67" t="s">
        <v>86</v>
      </c>
      <c r="H60" s="67" t="s">
        <v>13</v>
      </c>
      <c r="I60" s="49">
        <v>200000</v>
      </c>
      <c r="J60" s="49">
        <v>200000</v>
      </c>
      <c r="K60" s="49">
        <v>200000</v>
      </c>
      <c r="L60" s="49">
        <v>200000</v>
      </c>
    </row>
    <row r="61" spans="1:12" ht="89.25">
      <c r="A61" s="51" t="s">
        <v>215</v>
      </c>
      <c r="B61" s="66" t="s">
        <v>105</v>
      </c>
      <c r="C61" s="66" t="s">
        <v>83</v>
      </c>
      <c r="D61" s="66" t="s">
        <v>12</v>
      </c>
      <c r="E61" s="68" t="s">
        <v>114</v>
      </c>
      <c r="F61" s="66" t="s">
        <v>84</v>
      </c>
      <c r="G61" s="66" t="s">
        <v>86</v>
      </c>
      <c r="H61" s="66" t="s">
        <v>13</v>
      </c>
      <c r="I61" s="50">
        <f t="shared" ref="I61:L61" si="25">I63+I62</f>
        <v>22525000</v>
      </c>
      <c r="J61" s="47">
        <f t="shared" si="25"/>
        <v>18961200</v>
      </c>
      <c r="K61" s="47">
        <f t="shared" si="25"/>
        <v>19719050</v>
      </c>
      <c r="L61" s="47">
        <f t="shared" si="25"/>
        <v>20507210</v>
      </c>
    </row>
    <row r="62" spans="1:12" ht="76.5">
      <c r="A62" s="52" t="s">
        <v>216</v>
      </c>
      <c r="B62" s="67" t="s">
        <v>2</v>
      </c>
      <c r="C62" s="67" t="s">
        <v>83</v>
      </c>
      <c r="D62" s="67" t="s">
        <v>12</v>
      </c>
      <c r="E62" s="69" t="s">
        <v>115</v>
      </c>
      <c r="F62" s="67" t="s">
        <v>133</v>
      </c>
      <c r="G62" s="67" t="s">
        <v>86</v>
      </c>
      <c r="H62" s="67" t="s">
        <v>13</v>
      </c>
      <c r="I62" s="49">
        <v>15000</v>
      </c>
      <c r="J62" s="49">
        <v>15000</v>
      </c>
      <c r="K62" s="49">
        <v>15000</v>
      </c>
      <c r="L62" s="49">
        <v>15000</v>
      </c>
    </row>
    <row r="63" spans="1:12" ht="76.5">
      <c r="A63" s="52" t="s">
        <v>216</v>
      </c>
      <c r="B63" s="67" t="s">
        <v>57</v>
      </c>
      <c r="C63" s="67" t="s">
        <v>83</v>
      </c>
      <c r="D63" s="67" t="s">
        <v>12</v>
      </c>
      <c r="E63" s="69" t="s">
        <v>115</v>
      </c>
      <c r="F63" s="67" t="s">
        <v>133</v>
      </c>
      <c r="G63" s="67" t="s">
        <v>86</v>
      </c>
      <c r="H63" s="67" t="s">
        <v>13</v>
      </c>
      <c r="I63" s="49">
        <v>22510000</v>
      </c>
      <c r="J63" s="49">
        <v>18946200</v>
      </c>
      <c r="K63" s="49">
        <v>19704050</v>
      </c>
      <c r="L63" s="49">
        <v>20492210</v>
      </c>
    </row>
    <row r="64" spans="1:12" ht="25.5">
      <c r="A64" s="51" t="s">
        <v>4</v>
      </c>
      <c r="B64" s="66" t="s">
        <v>57</v>
      </c>
      <c r="C64" s="66" t="s">
        <v>83</v>
      </c>
      <c r="D64" s="66" t="s">
        <v>12</v>
      </c>
      <c r="E64" s="68" t="s">
        <v>120</v>
      </c>
      <c r="F64" s="66" t="s">
        <v>84</v>
      </c>
      <c r="G64" s="66" t="s">
        <v>86</v>
      </c>
      <c r="H64" s="66" t="s">
        <v>13</v>
      </c>
      <c r="I64" s="47">
        <f t="shared" ref="I64:L65" si="26">I65</f>
        <v>73500</v>
      </c>
      <c r="J64" s="47">
        <f t="shared" si="26"/>
        <v>45000</v>
      </c>
      <c r="K64" s="47">
        <f t="shared" si="26"/>
        <v>35000</v>
      </c>
      <c r="L64" s="47">
        <f t="shared" si="26"/>
        <v>35000</v>
      </c>
    </row>
    <row r="65" spans="1:12" ht="51">
      <c r="A65" s="51" t="s">
        <v>5</v>
      </c>
      <c r="B65" s="66" t="s">
        <v>57</v>
      </c>
      <c r="C65" s="66" t="s">
        <v>83</v>
      </c>
      <c r="D65" s="66" t="s">
        <v>12</v>
      </c>
      <c r="E65" s="68" t="s">
        <v>116</v>
      </c>
      <c r="F65" s="66" t="s">
        <v>84</v>
      </c>
      <c r="G65" s="66" t="s">
        <v>86</v>
      </c>
      <c r="H65" s="66" t="s">
        <v>13</v>
      </c>
      <c r="I65" s="47">
        <f t="shared" si="26"/>
        <v>73500</v>
      </c>
      <c r="J65" s="47">
        <f t="shared" si="26"/>
        <v>45000</v>
      </c>
      <c r="K65" s="47">
        <f t="shared" si="26"/>
        <v>35000</v>
      </c>
      <c r="L65" s="47">
        <f t="shared" si="26"/>
        <v>35000</v>
      </c>
    </row>
    <row r="66" spans="1:12" ht="63.75">
      <c r="A66" s="52" t="s">
        <v>78</v>
      </c>
      <c r="B66" s="67" t="s">
        <v>57</v>
      </c>
      <c r="C66" s="67" t="s">
        <v>83</v>
      </c>
      <c r="D66" s="67" t="s">
        <v>12</v>
      </c>
      <c r="E66" s="69" t="s">
        <v>117</v>
      </c>
      <c r="F66" s="67" t="s">
        <v>133</v>
      </c>
      <c r="G66" s="67" t="s">
        <v>86</v>
      </c>
      <c r="H66" s="67" t="s">
        <v>13</v>
      </c>
      <c r="I66" s="49">
        <v>73500</v>
      </c>
      <c r="J66" s="49">
        <v>45000</v>
      </c>
      <c r="K66" s="49">
        <v>35000</v>
      </c>
      <c r="L66" s="49">
        <v>35000</v>
      </c>
    </row>
    <row r="67" spans="1:12" ht="89.25">
      <c r="A67" s="51" t="s">
        <v>180</v>
      </c>
      <c r="B67" s="70" t="s">
        <v>57</v>
      </c>
      <c r="C67" s="70" t="s">
        <v>83</v>
      </c>
      <c r="D67" s="70" t="s">
        <v>12</v>
      </c>
      <c r="E67" s="71" t="s">
        <v>181</v>
      </c>
      <c r="F67" s="70" t="s">
        <v>133</v>
      </c>
      <c r="G67" s="70" t="s">
        <v>86</v>
      </c>
      <c r="H67" s="70" t="s">
        <v>13</v>
      </c>
      <c r="I67" s="50">
        <f>I68</f>
        <v>235156.82</v>
      </c>
      <c r="J67" s="47">
        <f t="shared" ref="J67:L68" si="27">J68</f>
        <v>247500</v>
      </c>
      <c r="K67" s="47">
        <f t="shared" si="27"/>
        <v>247500</v>
      </c>
      <c r="L67" s="47">
        <f t="shared" si="27"/>
        <v>247500</v>
      </c>
    </row>
    <row r="68" spans="1:12" ht="127.5" customHeight="1">
      <c r="A68" s="76" t="s">
        <v>530</v>
      </c>
      <c r="B68" s="70" t="s">
        <v>57</v>
      </c>
      <c r="C68" s="70" t="s">
        <v>83</v>
      </c>
      <c r="D68" s="70" t="s">
        <v>12</v>
      </c>
      <c r="E68" s="71" t="s">
        <v>531</v>
      </c>
      <c r="F68" s="70" t="s">
        <v>84</v>
      </c>
      <c r="G68" s="70" t="s">
        <v>86</v>
      </c>
      <c r="H68" s="70" t="s">
        <v>13</v>
      </c>
      <c r="I68" s="50">
        <f>I69</f>
        <v>235156.82</v>
      </c>
      <c r="J68" s="47">
        <f t="shared" si="27"/>
        <v>247500</v>
      </c>
      <c r="K68" s="47">
        <f t="shared" si="27"/>
        <v>247500</v>
      </c>
      <c r="L68" s="47">
        <f t="shared" si="27"/>
        <v>247500</v>
      </c>
    </row>
    <row r="69" spans="1:12" ht="122.25" customHeight="1">
      <c r="A69" s="75" t="s">
        <v>532</v>
      </c>
      <c r="B69" s="72" t="s">
        <v>57</v>
      </c>
      <c r="C69" s="72" t="s">
        <v>83</v>
      </c>
      <c r="D69" s="72" t="s">
        <v>12</v>
      </c>
      <c r="E69" s="73" t="s">
        <v>531</v>
      </c>
      <c r="F69" s="72" t="s">
        <v>133</v>
      </c>
      <c r="G69" s="72" t="s">
        <v>86</v>
      </c>
      <c r="H69" s="72" t="s">
        <v>13</v>
      </c>
      <c r="I69" s="49">
        <v>235156.82</v>
      </c>
      <c r="J69" s="49">
        <v>247500</v>
      </c>
      <c r="K69" s="49">
        <v>247500</v>
      </c>
      <c r="L69" s="49">
        <v>247500</v>
      </c>
    </row>
    <row r="70" spans="1:12" ht="25.5">
      <c r="A70" s="51" t="s">
        <v>79</v>
      </c>
      <c r="B70" s="66" t="s">
        <v>67</v>
      </c>
      <c r="C70" s="66" t="s">
        <v>83</v>
      </c>
      <c r="D70" s="66" t="s">
        <v>118</v>
      </c>
      <c r="E70" s="68" t="s">
        <v>85</v>
      </c>
      <c r="F70" s="66" t="s">
        <v>84</v>
      </c>
      <c r="G70" s="66" t="s">
        <v>86</v>
      </c>
      <c r="H70" s="66" t="s">
        <v>105</v>
      </c>
      <c r="I70" s="50">
        <f>I71</f>
        <v>1542794</v>
      </c>
      <c r="J70" s="47">
        <f t="shared" ref="J70:L70" si="28">J71</f>
        <v>1604480</v>
      </c>
      <c r="K70" s="47">
        <f t="shared" si="28"/>
        <v>1668650</v>
      </c>
      <c r="L70" s="47">
        <f t="shared" si="28"/>
        <v>1735400</v>
      </c>
    </row>
    <row r="71" spans="1:12" ht="25.5">
      <c r="A71" s="51" t="s">
        <v>217</v>
      </c>
      <c r="B71" s="66" t="s">
        <v>67</v>
      </c>
      <c r="C71" s="66" t="s">
        <v>83</v>
      </c>
      <c r="D71" s="66" t="s">
        <v>118</v>
      </c>
      <c r="E71" s="68" t="s">
        <v>89</v>
      </c>
      <c r="F71" s="66" t="s">
        <v>88</v>
      </c>
      <c r="G71" s="66" t="s">
        <v>86</v>
      </c>
      <c r="H71" s="66" t="s">
        <v>13</v>
      </c>
      <c r="I71" s="50">
        <f>I72+I73+I74</f>
        <v>1542794</v>
      </c>
      <c r="J71" s="50">
        <f t="shared" ref="J71:L71" si="29">J72+J73+J74</f>
        <v>1604480</v>
      </c>
      <c r="K71" s="50">
        <f t="shared" si="29"/>
        <v>1668650</v>
      </c>
      <c r="L71" s="50">
        <f t="shared" si="29"/>
        <v>1735400</v>
      </c>
    </row>
    <row r="72" spans="1:12" ht="25.5">
      <c r="A72" s="52" t="s">
        <v>182</v>
      </c>
      <c r="B72" s="67" t="s">
        <v>67</v>
      </c>
      <c r="C72" s="67" t="s">
        <v>83</v>
      </c>
      <c r="D72" s="67" t="s">
        <v>118</v>
      </c>
      <c r="E72" s="69" t="s">
        <v>127</v>
      </c>
      <c r="F72" s="67" t="s">
        <v>88</v>
      </c>
      <c r="G72" s="67" t="s">
        <v>86</v>
      </c>
      <c r="H72" s="67" t="s">
        <v>13</v>
      </c>
      <c r="I72" s="49">
        <v>261823</v>
      </c>
      <c r="J72" s="49">
        <v>272300</v>
      </c>
      <c r="K72" s="49">
        <v>283190</v>
      </c>
      <c r="L72" s="49">
        <v>294515</v>
      </c>
    </row>
    <row r="73" spans="1:12" ht="25.5">
      <c r="A73" s="57" t="s">
        <v>183</v>
      </c>
      <c r="B73" s="67" t="s">
        <v>67</v>
      </c>
      <c r="C73" s="67" t="s">
        <v>83</v>
      </c>
      <c r="D73" s="67" t="s">
        <v>118</v>
      </c>
      <c r="E73" s="69" t="s">
        <v>139</v>
      </c>
      <c r="F73" s="67" t="s">
        <v>88</v>
      </c>
      <c r="G73" s="67" t="s">
        <v>86</v>
      </c>
      <c r="H73" s="67" t="s">
        <v>13</v>
      </c>
      <c r="I73" s="49">
        <v>383498</v>
      </c>
      <c r="J73" s="49">
        <v>398840</v>
      </c>
      <c r="K73" s="49">
        <v>414790</v>
      </c>
      <c r="L73" s="49">
        <v>431384</v>
      </c>
    </row>
    <row r="74" spans="1:12" ht="25.5">
      <c r="A74" s="57" t="s">
        <v>184</v>
      </c>
      <c r="B74" s="67" t="s">
        <v>67</v>
      </c>
      <c r="C74" s="67" t="s">
        <v>83</v>
      </c>
      <c r="D74" s="67" t="s">
        <v>118</v>
      </c>
      <c r="E74" s="69" t="s">
        <v>155</v>
      </c>
      <c r="F74" s="67" t="s">
        <v>88</v>
      </c>
      <c r="G74" s="67" t="s">
        <v>86</v>
      </c>
      <c r="H74" s="67" t="s">
        <v>13</v>
      </c>
      <c r="I74" s="49">
        <f>I75+I76</f>
        <v>897473</v>
      </c>
      <c r="J74" s="49">
        <f t="shared" ref="J74:L74" si="30">J75+J76</f>
        <v>933340</v>
      </c>
      <c r="K74" s="49">
        <f t="shared" si="30"/>
        <v>970670</v>
      </c>
      <c r="L74" s="49">
        <f t="shared" si="30"/>
        <v>1009501</v>
      </c>
    </row>
    <row r="75" spans="1:12">
      <c r="A75" s="57" t="s">
        <v>325</v>
      </c>
      <c r="B75" s="67" t="s">
        <v>67</v>
      </c>
      <c r="C75" s="67" t="s">
        <v>83</v>
      </c>
      <c r="D75" s="67" t="s">
        <v>118</v>
      </c>
      <c r="E75" s="69" t="s">
        <v>324</v>
      </c>
      <c r="F75" s="67" t="s">
        <v>88</v>
      </c>
      <c r="G75" s="67" t="s">
        <v>86</v>
      </c>
      <c r="H75" s="67" t="s">
        <v>13</v>
      </c>
      <c r="I75" s="49">
        <v>890073</v>
      </c>
      <c r="J75" s="49">
        <v>925680</v>
      </c>
      <c r="K75" s="49">
        <v>962700</v>
      </c>
      <c r="L75" s="49">
        <v>1001211</v>
      </c>
    </row>
    <row r="76" spans="1:12" ht="25.5">
      <c r="A76" s="57" t="s">
        <v>351</v>
      </c>
      <c r="B76" s="67" t="s">
        <v>67</v>
      </c>
      <c r="C76" s="67" t="s">
        <v>83</v>
      </c>
      <c r="D76" s="67" t="s">
        <v>118</v>
      </c>
      <c r="E76" s="69" t="s">
        <v>350</v>
      </c>
      <c r="F76" s="67" t="s">
        <v>88</v>
      </c>
      <c r="G76" s="67" t="s">
        <v>86</v>
      </c>
      <c r="H76" s="67" t="s">
        <v>13</v>
      </c>
      <c r="I76" s="49">
        <v>7400</v>
      </c>
      <c r="J76" s="49">
        <v>7660</v>
      </c>
      <c r="K76" s="49">
        <v>7970</v>
      </c>
      <c r="L76" s="49">
        <v>8290</v>
      </c>
    </row>
    <row r="77" spans="1:12" ht="25.5">
      <c r="A77" s="51" t="s">
        <v>218</v>
      </c>
      <c r="B77" s="66" t="s">
        <v>105</v>
      </c>
      <c r="C77" s="66" t="s">
        <v>83</v>
      </c>
      <c r="D77" s="66" t="s">
        <v>63</v>
      </c>
      <c r="E77" s="68" t="s">
        <v>85</v>
      </c>
      <c r="F77" s="66" t="s">
        <v>84</v>
      </c>
      <c r="G77" s="66" t="s">
        <v>86</v>
      </c>
      <c r="H77" s="66" t="s">
        <v>105</v>
      </c>
      <c r="I77" s="47">
        <f>I80+I84</f>
        <v>31639471.100000001</v>
      </c>
      <c r="J77" s="47">
        <f>J80+J84</f>
        <v>33494024</v>
      </c>
      <c r="K77" s="47">
        <f>K80+K84</f>
        <v>33494024</v>
      </c>
      <c r="L77" s="47">
        <f>L80+L84</f>
        <v>33494024</v>
      </c>
    </row>
    <row r="78" spans="1:12">
      <c r="A78" s="51" t="s">
        <v>219</v>
      </c>
      <c r="B78" s="66" t="s">
        <v>105</v>
      </c>
      <c r="C78" s="66" t="s">
        <v>83</v>
      </c>
      <c r="D78" s="66" t="s">
        <v>63</v>
      </c>
      <c r="E78" s="68" t="s">
        <v>89</v>
      </c>
      <c r="F78" s="66" t="s">
        <v>84</v>
      </c>
      <c r="G78" s="66" t="s">
        <v>86</v>
      </c>
      <c r="H78" s="66" t="s">
        <v>64</v>
      </c>
      <c r="I78" s="47">
        <f>I79</f>
        <v>30150937.5</v>
      </c>
      <c r="J78" s="47">
        <f t="shared" ref="J78:L79" si="31">J79</f>
        <v>32062740</v>
      </c>
      <c r="K78" s="47">
        <f t="shared" si="31"/>
        <v>32062740</v>
      </c>
      <c r="L78" s="47">
        <f t="shared" si="31"/>
        <v>32062740</v>
      </c>
    </row>
    <row r="79" spans="1:12">
      <c r="A79" s="51" t="s">
        <v>185</v>
      </c>
      <c r="B79" s="66" t="s">
        <v>105</v>
      </c>
      <c r="C79" s="66" t="s">
        <v>83</v>
      </c>
      <c r="D79" s="66" t="s">
        <v>63</v>
      </c>
      <c r="E79" s="68" t="s">
        <v>220</v>
      </c>
      <c r="F79" s="66" t="s">
        <v>84</v>
      </c>
      <c r="G79" s="66" t="s">
        <v>86</v>
      </c>
      <c r="H79" s="66" t="s">
        <v>64</v>
      </c>
      <c r="I79" s="47">
        <f>I80</f>
        <v>30150937.5</v>
      </c>
      <c r="J79" s="47">
        <f t="shared" si="31"/>
        <v>32062740</v>
      </c>
      <c r="K79" s="47">
        <f t="shared" si="31"/>
        <v>32062740</v>
      </c>
      <c r="L79" s="47">
        <f t="shared" si="31"/>
        <v>32062740</v>
      </c>
    </row>
    <row r="80" spans="1:12" ht="38.25">
      <c r="A80" s="51" t="s">
        <v>221</v>
      </c>
      <c r="B80" s="66" t="s">
        <v>105</v>
      </c>
      <c r="C80" s="66" t="s">
        <v>83</v>
      </c>
      <c r="D80" s="66" t="s">
        <v>63</v>
      </c>
      <c r="E80" s="68" t="s">
        <v>142</v>
      </c>
      <c r="F80" s="66" t="s">
        <v>133</v>
      </c>
      <c r="G80" s="66" t="s">
        <v>86</v>
      </c>
      <c r="H80" s="66" t="s">
        <v>64</v>
      </c>
      <c r="I80" s="47">
        <f>I82+I83+I81</f>
        <v>30150937.5</v>
      </c>
      <c r="J80" s="47">
        <f t="shared" ref="J80:L80" si="32">J82+J83+J81</f>
        <v>32062740</v>
      </c>
      <c r="K80" s="47">
        <f t="shared" si="32"/>
        <v>32062740</v>
      </c>
      <c r="L80" s="47">
        <f t="shared" si="32"/>
        <v>32062740</v>
      </c>
    </row>
    <row r="81" spans="1:12" ht="38.25">
      <c r="A81" s="52" t="s">
        <v>141</v>
      </c>
      <c r="B81" s="67" t="s">
        <v>191</v>
      </c>
      <c r="C81" s="67" t="s">
        <v>83</v>
      </c>
      <c r="D81" s="67" t="s">
        <v>63</v>
      </c>
      <c r="E81" s="69" t="s">
        <v>142</v>
      </c>
      <c r="F81" s="67" t="s">
        <v>133</v>
      </c>
      <c r="G81" s="67" t="s">
        <v>86</v>
      </c>
      <c r="H81" s="67" t="s">
        <v>64</v>
      </c>
      <c r="I81" s="49">
        <v>2196800</v>
      </c>
      <c r="J81" s="49">
        <v>2134740</v>
      </c>
      <c r="K81" s="49">
        <v>2134740</v>
      </c>
      <c r="L81" s="49">
        <v>2134740</v>
      </c>
    </row>
    <row r="82" spans="1:12" ht="38.25">
      <c r="A82" s="52" t="s">
        <v>141</v>
      </c>
      <c r="B82" s="67" t="s">
        <v>121</v>
      </c>
      <c r="C82" s="67" t="s">
        <v>83</v>
      </c>
      <c r="D82" s="67" t="s">
        <v>63</v>
      </c>
      <c r="E82" s="69" t="s">
        <v>142</v>
      </c>
      <c r="F82" s="67" t="s">
        <v>133</v>
      </c>
      <c r="G82" s="67" t="s">
        <v>3</v>
      </c>
      <c r="H82" s="67" t="s">
        <v>64</v>
      </c>
      <c r="I82" s="49">
        <v>23383000</v>
      </c>
      <c r="J82" s="49">
        <v>25223000</v>
      </c>
      <c r="K82" s="49">
        <v>25223000</v>
      </c>
      <c r="L82" s="49">
        <v>25223000</v>
      </c>
    </row>
    <row r="83" spans="1:12" ht="51">
      <c r="A83" s="52" t="s">
        <v>222</v>
      </c>
      <c r="B83" s="67" t="s">
        <v>121</v>
      </c>
      <c r="C83" s="67" t="s">
        <v>83</v>
      </c>
      <c r="D83" s="67" t="s">
        <v>63</v>
      </c>
      <c r="E83" s="69" t="s">
        <v>142</v>
      </c>
      <c r="F83" s="67" t="s">
        <v>133</v>
      </c>
      <c r="G83" s="67" t="s">
        <v>145</v>
      </c>
      <c r="H83" s="67" t="s">
        <v>64</v>
      </c>
      <c r="I83" s="49">
        <v>4571137.5</v>
      </c>
      <c r="J83" s="49">
        <v>4705000</v>
      </c>
      <c r="K83" s="49">
        <v>4705000</v>
      </c>
      <c r="L83" s="49">
        <v>4705000</v>
      </c>
    </row>
    <row r="84" spans="1:12">
      <c r="A84" s="51" t="s">
        <v>223</v>
      </c>
      <c r="B84" s="66" t="s">
        <v>105</v>
      </c>
      <c r="C84" s="66" t="s">
        <v>83</v>
      </c>
      <c r="D84" s="66" t="s">
        <v>63</v>
      </c>
      <c r="E84" s="68" t="s">
        <v>130</v>
      </c>
      <c r="F84" s="66" t="s">
        <v>84</v>
      </c>
      <c r="G84" s="66" t="s">
        <v>86</v>
      </c>
      <c r="H84" s="66" t="s">
        <v>64</v>
      </c>
      <c r="I84" s="50">
        <f>I85+I88</f>
        <v>1488533.6</v>
      </c>
      <c r="J84" s="50">
        <f t="shared" ref="J84:L85" si="33">J85</f>
        <v>1431284</v>
      </c>
      <c r="K84" s="50">
        <f t="shared" si="33"/>
        <v>1431284</v>
      </c>
      <c r="L84" s="50">
        <f t="shared" si="33"/>
        <v>1431284</v>
      </c>
    </row>
    <row r="85" spans="1:12" ht="38.25">
      <c r="A85" s="51" t="s">
        <v>224</v>
      </c>
      <c r="B85" s="66" t="s">
        <v>105</v>
      </c>
      <c r="C85" s="66" t="s">
        <v>83</v>
      </c>
      <c r="D85" s="66" t="s">
        <v>63</v>
      </c>
      <c r="E85" s="68" t="s">
        <v>225</v>
      </c>
      <c r="F85" s="66" t="s">
        <v>84</v>
      </c>
      <c r="G85" s="66" t="s">
        <v>86</v>
      </c>
      <c r="H85" s="66" t="s">
        <v>64</v>
      </c>
      <c r="I85" s="50">
        <f>I86</f>
        <v>1268204</v>
      </c>
      <c r="J85" s="50">
        <f t="shared" si="33"/>
        <v>1431284</v>
      </c>
      <c r="K85" s="50">
        <f t="shared" si="33"/>
        <v>1431284</v>
      </c>
      <c r="L85" s="50">
        <f t="shared" si="33"/>
        <v>1431284</v>
      </c>
    </row>
    <row r="86" spans="1:12" ht="38.25">
      <c r="A86" s="51" t="s">
        <v>174</v>
      </c>
      <c r="B86" s="66" t="s">
        <v>2</v>
      </c>
      <c r="C86" s="66" t="s">
        <v>83</v>
      </c>
      <c r="D86" s="66" t="s">
        <v>63</v>
      </c>
      <c r="E86" s="68" t="s">
        <v>164</v>
      </c>
      <c r="F86" s="66" t="s">
        <v>133</v>
      </c>
      <c r="G86" s="66" t="s">
        <v>86</v>
      </c>
      <c r="H86" s="66" t="s">
        <v>64</v>
      </c>
      <c r="I86" s="50">
        <f t="shared" ref="I86:L86" si="34">I87</f>
        <v>1268204</v>
      </c>
      <c r="J86" s="50">
        <f t="shared" si="34"/>
        <v>1431284</v>
      </c>
      <c r="K86" s="50">
        <f t="shared" si="34"/>
        <v>1431284</v>
      </c>
      <c r="L86" s="50">
        <f t="shared" si="34"/>
        <v>1431284</v>
      </c>
    </row>
    <row r="87" spans="1:12" ht="38.25">
      <c r="A87" s="52" t="s">
        <v>174</v>
      </c>
      <c r="B87" s="67" t="s">
        <v>2</v>
      </c>
      <c r="C87" s="67" t="s">
        <v>83</v>
      </c>
      <c r="D87" s="74" t="s">
        <v>63</v>
      </c>
      <c r="E87" s="69" t="s">
        <v>164</v>
      </c>
      <c r="F87" s="67" t="s">
        <v>133</v>
      </c>
      <c r="G87" s="67" t="s">
        <v>86</v>
      </c>
      <c r="H87" s="67" t="s">
        <v>64</v>
      </c>
      <c r="I87" s="49">
        <v>1268204</v>
      </c>
      <c r="J87" s="49">
        <v>1431284</v>
      </c>
      <c r="K87" s="49">
        <v>1431284</v>
      </c>
      <c r="L87" s="49">
        <v>1431284</v>
      </c>
    </row>
    <row r="88" spans="1:12" ht="38.25">
      <c r="A88" s="52" t="s">
        <v>305</v>
      </c>
      <c r="B88" s="74" t="s">
        <v>105</v>
      </c>
      <c r="C88" s="66" t="s">
        <v>83</v>
      </c>
      <c r="D88" s="66" t="s">
        <v>63</v>
      </c>
      <c r="E88" s="68" t="s">
        <v>296</v>
      </c>
      <c r="F88" s="66" t="s">
        <v>133</v>
      </c>
      <c r="G88" s="66" t="s">
        <v>86</v>
      </c>
      <c r="H88" s="66" t="s">
        <v>64</v>
      </c>
      <c r="I88" s="50">
        <f>I89</f>
        <v>220329.60000000001</v>
      </c>
      <c r="J88" s="50">
        <f t="shared" ref="J88:L88" si="35">J89</f>
        <v>0</v>
      </c>
      <c r="K88" s="50">
        <f t="shared" si="35"/>
        <v>0</v>
      </c>
      <c r="L88" s="50">
        <f t="shared" si="35"/>
        <v>0</v>
      </c>
    </row>
    <row r="89" spans="1:12" ht="25.5">
      <c r="A89" s="52" t="s">
        <v>298</v>
      </c>
      <c r="B89" s="74" t="s">
        <v>105</v>
      </c>
      <c r="C89" s="67" t="s">
        <v>83</v>
      </c>
      <c r="D89" s="67" t="s">
        <v>63</v>
      </c>
      <c r="E89" s="69" t="s">
        <v>297</v>
      </c>
      <c r="F89" s="67" t="s">
        <v>133</v>
      </c>
      <c r="G89" s="67" t="s">
        <v>86</v>
      </c>
      <c r="H89" s="67" t="s">
        <v>64</v>
      </c>
      <c r="I89" s="49">
        <v>220329.60000000001</v>
      </c>
      <c r="J89" s="49">
        <v>0</v>
      </c>
      <c r="K89" s="49">
        <v>0</v>
      </c>
      <c r="L89" s="48">
        <v>0</v>
      </c>
    </row>
    <row r="90" spans="1:12" ht="25.5">
      <c r="A90" s="51" t="s">
        <v>80</v>
      </c>
      <c r="B90" s="66" t="s">
        <v>57</v>
      </c>
      <c r="C90" s="66" t="s">
        <v>83</v>
      </c>
      <c r="D90" s="66" t="s">
        <v>65</v>
      </c>
      <c r="E90" s="68" t="s">
        <v>85</v>
      </c>
      <c r="F90" s="66" t="s">
        <v>84</v>
      </c>
      <c r="G90" s="66" t="s">
        <v>86</v>
      </c>
      <c r="H90" s="66" t="s">
        <v>105</v>
      </c>
      <c r="I90" s="47">
        <f t="shared" ref="I90:L90" si="36">I91+I94</f>
        <v>14274400</v>
      </c>
      <c r="J90" s="47">
        <f t="shared" si="36"/>
        <v>9680000</v>
      </c>
      <c r="K90" s="47">
        <f t="shared" si="36"/>
        <v>3700000</v>
      </c>
      <c r="L90" s="47">
        <f t="shared" si="36"/>
        <v>3700000</v>
      </c>
    </row>
    <row r="91" spans="1:12" ht="89.25">
      <c r="A91" s="51" t="s">
        <v>226</v>
      </c>
      <c r="B91" s="66" t="s">
        <v>57</v>
      </c>
      <c r="C91" s="66" t="s">
        <v>83</v>
      </c>
      <c r="D91" s="66" t="s">
        <v>65</v>
      </c>
      <c r="E91" s="68" t="s">
        <v>130</v>
      </c>
      <c r="F91" s="66" t="s">
        <v>84</v>
      </c>
      <c r="G91" s="66" t="s">
        <v>86</v>
      </c>
      <c r="H91" s="66" t="s">
        <v>105</v>
      </c>
      <c r="I91" s="47">
        <f t="shared" ref="I91:L92" si="37">I92</f>
        <v>11274400</v>
      </c>
      <c r="J91" s="47">
        <f t="shared" si="37"/>
        <v>6680000</v>
      </c>
      <c r="K91" s="47">
        <f t="shared" si="37"/>
        <v>700000</v>
      </c>
      <c r="L91" s="47">
        <f t="shared" si="37"/>
        <v>700000</v>
      </c>
    </row>
    <row r="92" spans="1:12" ht="102">
      <c r="A92" s="51" t="s">
        <v>227</v>
      </c>
      <c r="B92" s="66" t="s">
        <v>57</v>
      </c>
      <c r="C92" s="66" t="s">
        <v>83</v>
      </c>
      <c r="D92" s="66" t="s">
        <v>65</v>
      </c>
      <c r="E92" s="68" t="s">
        <v>146</v>
      </c>
      <c r="F92" s="66" t="s">
        <v>133</v>
      </c>
      <c r="G92" s="66" t="s">
        <v>86</v>
      </c>
      <c r="H92" s="66" t="s">
        <v>66</v>
      </c>
      <c r="I92" s="47">
        <f t="shared" si="37"/>
        <v>11274400</v>
      </c>
      <c r="J92" s="47">
        <f t="shared" si="37"/>
        <v>6680000</v>
      </c>
      <c r="K92" s="47">
        <f t="shared" si="37"/>
        <v>700000</v>
      </c>
      <c r="L92" s="47">
        <f t="shared" si="37"/>
        <v>700000</v>
      </c>
    </row>
    <row r="93" spans="1:12" ht="102">
      <c r="A93" s="52" t="s">
        <v>186</v>
      </c>
      <c r="B93" s="67" t="s">
        <v>57</v>
      </c>
      <c r="C93" s="67" t="s">
        <v>83</v>
      </c>
      <c r="D93" s="67" t="s">
        <v>65</v>
      </c>
      <c r="E93" s="69" t="s">
        <v>143</v>
      </c>
      <c r="F93" s="67" t="s">
        <v>133</v>
      </c>
      <c r="G93" s="67" t="s">
        <v>86</v>
      </c>
      <c r="H93" s="67" t="s">
        <v>66</v>
      </c>
      <c r="I93" s="49">
        <v>11274400</v>
      </c>
      <c r="J93" s="49">
        <v>6680000</v>
      </c>
      <c r="K93" s="49">
        <v>700000</v>
      </c>
      <c r="L93" s="49">
        <v>700000</v>
      </c>
    </row>
    <row r="94" spans="1:12" ht="38.25">
      <c r="A94" s="51" t="s">
        <v>228</v>
      </c>
      <c r="B94" s="66" t="s">
        <v>57</v>
      </c>
      <c r="C94" s="66" t="s">
        <v>83</v>
      </c>
      <c r="D94" s="66" t="s">
        <v>65</v>
      </c>
      <c r="E94" s="68" t="s">
        <v>135</v>
      </c>
      <c r="F94" s="66" t="s">
        <v>84</v>
      </c>
      <c r="G94" s="66" t="s">
        <v>86</v>
      </c>
      <c r="H94" s="66" t="s">
        <v>0</v>
      </c>
      <c r="I94" s="47">
        <f>I95+I98</f>
        <v>3000000</v>
      </c>
      <c r="J94" s="47">
        <f>J95+J98</f>
        <v>3000000</v>
      </c>
      <c r="K94" s="47">
        <f t="shared" ref="K94:L94" si="38">K95+K98</f>
        <v>3000000</v>
      </c>
      <c r="L94" s="47">
        <f t="shared" si="38"/>
        <v>3000000</v>
      </c>
    </row>
    <row r="95" spans="1:12" ht="38.25">
      <c r="A95" s="51" t="s">
        <v>229</v>
      </c>
      <c r="B95" s="66" t="s">
        <v>57</v>
      </c>
      <c r="C95" s="66" t="s">
        <v>83</v>
      </c>
      <c r="D95" s="66" t="s">
        <v>65</v>
      </c>
      <c r="E95" s="68" t="s">
        <v>125</v>
      </c>
      <c r="F95" s="66" t="s">
        <v>84</v>
      </c>
      <c r="G95" s="66" t="s">
        <v>86</v>
      </c>
      <c r="H95" s="66" t="s">
        <v>0</v>
      </c>
      <c r="I95" s="47">
        <f>+I96</f>
        <v>3000000</v>
      </c>
      <c r="J95" s="47">
        <f t="shared" ref="J95" si="39">+J96</f>
        <v>3000000</v>
      </c>
      <c r="K95" s="47">
        <f t="shared" ref="K95" si="40">+K96</f>
        <v>3000000</v>
      </c>
      <c r="L95" s="47">
        <f t="shared" ref="L95" si="41">+L96</f>
        <v>3000000</v>
      </c>
    </row>
    <row r="96" spans="1:12" ht="63.75">
      <c r="A96" s="56" t="s">
        <v>230</v>
      </c>
      <c r="B96" s="67" t="s">
        <v>57</v>
      </c>
      <c r="C96" s="67" t="s">
        <v>83</v>
      </c>
      <c r="D96" s="67" t="s">
        <v>65</v>
      </c>
      <c r="E96" s="69" t="s">
        <v>144</v>
      </c>
      <c r="F96" s="67" t="s">
        <v>133</v>
      </c>
      <c r="G96" s="67" t="s">
        <v>86</v>
      </c>
      <c r="H96" s="67" t="s">
        <v>0</v>
      </c>
      <c r="I96" s="49">
        <v>3000000</v>
      </c>
      <c r="J96" s="49">
        <v>3000000</v>
      </c>
      <c r="K96" s="49">
        <v>3000000</v>
      </c>
      <c r="L96" s="49">
        <v>3000000</v>
      </c>
    </row>
    <row r="97" spans="1:12" ht="51" hidden="1">
      <c r="A97" s="51" t="s">
        <v>231</v>
      </c>
      <c r="B97" s="66" t="s">
        <v>57</v>
      </c>
      <c r="C97" s="66" t="s">
        <v>83</v>
      </c>
      <c r="D97" s="66" t="s">
        <v>65</v>
      </c>
      <c r="E97" s="68" t="s">
        <v>232</v>
      </c>
      <c r="F97" s="66" t="s">
        <v>84</v>
      </c>
      <c r="G97" s="66" t="s">
        <v>86</v>
      </c>
      <c r="H97" s="66" t="s">
        <v>0</v>
      </c>
      <c r="I97" s="47">
        <f>I98</f>
        <v>0</v>
      </c>
      <c r="J97" s="47">
        <f t="shared" ref="J97:L97" si="42">J98</f>
        <v>0</v>
      </c>
      <c r="K97" s="47">
        <f t="shared" si="42"/>
        <v>0</v>
      </c>
      <c r="L97" s="47">
        <f t="shared" si="42"/>
        <v>0</v>
      </c>
    </row>
    <row r="98" spans="1:12" ht="51" hidden="1">
      <c r="A98" s="52" t="s">
        <v>233</v>
      </c>
      <c r="B98" s="67" t="s">
        <v>57</v>
      </c>
      <c r="C98" s="67" t="s">
        <v>83</v>
      </c>
      <c r="D98" s="67" t="s">
        <v>65</v>
      </c>
      <c r="E98" s="69" t="s">
        <v>192</v>
      </c>
      <c r="F98" s="67" t="s">
        <v>133</v>
      </c>
      <c r="G98" s="67" t="s">
        <v>86</v>
      </c>
      <c r="H98" s="67" t="s">
        <v>0</v>
      </c>
      <c r="I98" s="48">
        <v>0</v>
      </c>
      <c r="J98" s="48">
        <v>0</v>
      </c>
      <c r="K98" s="48">
        <v>0</v>
      </c>
      <c r="L98" s="48">
        <v>0</v>
      </c>
    </row>
    <row r="99" spans="1:12">
      <c r="A99" s="51" t="s">
        <v>352</v>
      </c>
      <c r="B99" s="66" t="s">
        <v>105</v>
      </c>
      <c r="C99" s="66" t="s">
        <v>83</v>
      </c>
      <c r="D99" s="66" t="s">
        <v>81</v>
      </c>
      <c r="E99" s="68" t="s">
        <v>85</v>
      </c>
      <c r="F99" s="66" t="s">
        <v>84</v>
      </c>
      <c r="G99" s="66" t="s">
        <v>86</v>
      </c>
      <c r="H99" s="66" t="s">
        <v>105</v>
      </c>
      <c r="I99" s="47">
        <f>I100+I121+I124+I134</f>
        <v>7593069.5500000007</v>
      </c>
      <c r="J99" s="47">
        <f t="shared" ref="J99:L99" si="43">J100+J121+J124+J134</f>
        <v>5096575</v>
      </c>
      <c r="K99" s="47">
        <f t="shared" si="43"/>
        <v>5081575</v>
      </c>
      <c r="L99" s="47">
        <f t="shared" si="43"/>
        <v>5081575</v>
      </c>
    </row>
    <row r="100" spans="1:12" ht="41.25" customHeight="1">
      <c r="A100" s="51" t="s">
        <v>326</v>
      </c>
      <c r="B100" s="66" t="s">
        <v>105</v>
      </c>
      <c r="C100" s="66" t="s">
        <v>83</v>
      </c>
      <c r="D100" s="66" t="s">
        <v>81</v>
      </c>
      <c r="E100" s="68" t="s">
        <v>89</v>
      </c>
      <c r="F100" s="66" t="s">
        <v>88</v>
      </c>
      <c r="G100" s="66" t="s">
        <v>86</v>
      </c>
      <c r="H100" s="66" t="s">
        <v>82</v>
      </c>
      <c r="I100" s="47">
        <f>I101+I103+I105+I107+I109+I111+I115+I117+I119+I113</f>
        <v>3128710.15</v>
      </c>
      <c r="J100" s="47">
        <f t="shared" ref="J100:L100" si="44">J101+J103+J105+J107+J109+J111+J115+J117+J119+J113</f>
        <v>3159326</v>
      </c>
      <c r="K100" s="47">
        <f t="shared" si="44"/>
        <v>3159326</v>
      </c>
      <c r="L100" s="47">
        <f t="shared" si="44"/>
        <v>3159326</v>
      </c>
    </row>
    <row r="101" spans="1:12" ht="62.25" customHeight="1">
      <c r="A101" s="51" t="s">
        <v>354</v>
      </c>
      <c r="B101" s="66" t="s">
        <v>105</v>
      </c>
      <c r="C101" s="66" t="s">
        <v>83</v>
      </c>
      <c r="D101" s="66" t="s">
        <v>81</v>
      </c>
      <c r="E101" s="68" t="s">
        <v>355</v>
      </c>
      <c r="F101" s="66" t="s">
        <v>88</v>
      </c>
      <c r="G101" s="66" t="s">
        <v>86</v>
      </c>
      <c r="H101" s="66" t="s">
        <v>82</v>
      </c>
      <c r="I101" s="47">
        <f>I102</f>
        <v>74850</v>
      </c>
      <c r="J101" s="47">
        <f t="shared" ref="J101:L101" si="45">J102</f>
        <v>81384</v>
      </c>
      <c r="K101" s="47">
        <f t="shared" si="45"/>
        <v>81384</v>
      </c>
      <c r="L101" s="47">
        <f t="shared" si="45"/>
        <v>81384</v>
      </c>
    </row>
    <row r="102" spans="1:12" ht="91.5" customHeight="1">
      <c r="A102" s="52" t="s">
        <v>353</v>
      </c>
      <c r="B102" s="67" t="s">
        <v>105</v>
      </c>
      <c r="C102" s="67" t="s">
        <v>83</v>
      </c>
      <c r="D102" s="67" t="s">
        <v>81</v>
      </c>
      <c r="E102" s="69" t="s">
        <v>356</v>
      </c>
      <c r="F102" s="67" t="s">
        <v>88</v>
      </c>
      <c r="G102" s="67" t="s">
        <v>86</v>
      </c>
      <c r="H102" s="67" t="s">
        <v>82</v>
      </c>
      <c r="I102" s="48">
        <v>74850</v>
      </c>
      <c r="J102" s="48">
        <v>81384</v>
      </c>
      <c r="K102" s="48">
        <v>81384</v>
      </c>
      <c r="L102" s="48">
        <v>81384</v>
      </c>
    </row>
    <row r="103" spans="1:12" ht="93.75" customHeight="1">
      <c r="A103" s="76" t="s">
        <v>329</v>
      </c>
      <c r="B103" s="70" t="s">
        <v>105</v>
      </c>
      <c r="C103" s="70" t="s">
        <v>83</v>
      </c>
      <c r="D103" s="70" t="s">
        <v>81</v>
      </c>
      <c r="E103" s="71" t="s">
        <v>328</v>
      </c>
      <c r="F103" s="70" t="s">
        <v>88</v>
      </c>
      <c r="G103" s="70" t="s">
        <v>86</v>
      </c>
      <c r="H103" s="70" t="s">
        <v>82</v>
      </c>
      <c r="I103" s="50">
        <f>I104</f>
        <v>136000</v>
      </c>
      <c r="J103" s="50">
        <f t="shared" ref="J103:L103" si="46">J104</f>
        <v>144967</v>
      </c>
      <c r="K103" s="50">
        <f t="shared" si="46"/>
        <v>144967</v>
      </c>
      <c r="L103" s="50">
        <f t="shared" si="46"/>
        <v>144967</v>
      </c>
    </row>
    <row r="104" spans="1:12" ht="122.25" customHeight="1">
      <c r="A104" s="75" t="s">
        <v>327</v>
      </c>
      <c r="B104" s="67" t="s">
        <v>105</v>
      </c>
      <c r="C104" s="67" t="s">
        <v>83</v>
      </c>
      <c r="D104" s="67" t="s">
        <v>81</v>
      </c>
      <c r="E104" s="69" t="s">
        <v>330</v>
      </c>
      <c r="F104" s="67" t="s">
        <v>88</v>
      </c>
      <c r="G104" s="67" t="s">
        <v>86</v>
      </c>
      <c r="H104" s="67" t="s">
        <v>82</v>
      </c>
      <c r="I104" s="49">
        <v>136000</v>
      </c>
      <c r="J104" s="48">
        <v>144967</v>
      </c>
      <c r="K104" s="48">
        <v>144967</v>
      </c>
      <c r="L104" s="48">
        <v>144967</v>
      </c>
    </row>
    <row r="105" spans="1:12" ht="71.25" customHeight="1">
      <c r="A105" s="76" t="s">
        <v>358</v>
      </c>
      <c r="B105" s="66" t="s">
        <v>105</v>
      </c>
      <c r="C105" s="66" t="s">
        <v>83</v>
      </c>
      <c r="D105" s="66" t="s">
        <v>81</v>
      </c>
      <c r="E105" s="68" t="s">
        <v>360</v>
      </c>
      <c r="F105" s="66" t="s">
        <v>88</v>
      </c>
      <c r="G105" s="66" t="s">
        <v>86</v>
      </c>
      <c r="H105" s="66" t="s">
        <v>82</v>
      </c>
      <c r="I105" s="50">
        <f>I106</f>
        <v>17700</v>
      </c>
      <c r="J105" s="50">
        <f t="shared" ref="J105:L105" si="47">J106</f>
        <v>18300</v>
      </c>
      <c r="K105" s="50">
        <f t="shared" si="47"/>
        <v>18300</v>
      </c>
      <c r="L105" s="50">
        <f t="shared" si="47"/>
        <v>18300</v>
      </c>
    </row>
    <row r="106" spans="1:12" ht="93.75" customHeight="1">
      <c r="A106" s="75" t="s">
        <v>357</v>
      </c>
      <c r="B106" s="67" t="s">
        <v>105</v>
      </c>
      <c r="C106" s="67" t="s">
        <v>83</v>
      </c>
      <c r="D106" s="67" t="s">
        <v>81</v>
      </c>
      <c r="E106" s="69" t="s">
        <v>359</v>
      </c>
      <c r="F106" s="67" t="s">
        <v>88</v>
      </c>
      <c r="G106" s="67" t="s">
        <v>86</v>
      </c>
      <c r="H106" s="67" t="s">
        <v>82</v>
      </c>
      <c r="I106" s="49">
        <v>17700</v>
      </c>
      <c r="J106" s="48">
        <v>18300</v>
      </c>
      <c r="K106" s="48">
        <v>18300</v>
      </c>
      <c r="L106" s="48">
        <v>18300</v>
      </c>
    </row>
    <row r="107" spans="1:12" ht="64.5" customHeight="1">
      <c r="A107" s="51" t="s">
        <v>333</v>
      </c>
      <c r="B107" s="66" t="s">
        <v>105</v>
      </c>
      <c r="C107" s="66" t="s">
        <v>83</v>
      </c>
      <c r="D107" s="66" t="s">
        <v>81</v>
      </c>
      <c r="E107" s="68" t="s">
        <v>331</v>
      </c>
      <c r="F107" s="66" t="s">
        <v>88</v>
      </c>
      <c r="G107" s="66" t="s">
        <v>86</v>
      </c>
      <c r="H107" s="66" t="s">
        <v>82</v>
      </c>
      <c r="I107" s="47">
        <f>I108</f>
        <v>2126250</v>
      </c>
      <c r="J107" s="47">
        <f t="shared" ref="J107:L107" si="48">J108</f>
        <v>2126250</v>
      </c>
      <c r="K107" s="47">
        <f t="shared" si="48"/>
        <v>2126250</v>
      </c>
      <c r="L107" s="47">
        <f t="shared" si="48"/>
        <v>2126250</v>
      </c>
    </row>
    <row r="108" spans="1:12" ht="90" customHeight="1">
      <c r="A108" s="75" t="s">
        <v>334</v>
      </c>
      <c r="B108" s="72" t="s">
        <v>105</v>
      </c>
      <c r="C108" s="72" t="s">
        <v>83</v>
      </c>
      <c r="D108" s="72" t="s">
        <v>81</v>
      </c>
      <c r="E108" s="73" t="s">
        <v>332</v>
      </c>
      <c r="F108" s="72" t="s">
        <v>88</v>
      </c>
      <c r="G108" s="72" t="s">
        <v>86</v>
      </c>
      <c r="H108" s="72" t="s">
        <v>82</v>
      </c>
      <c r="I108" s="49">
        <v>2126250</v>
      </c>
      <c r="J108" s="48">
        <v>2126250</v>
      </c>
      <c r="K108" s="48">
        <v>2126250</v>
      </c>
      <c r="L108" s="48">
        <v>2126250</v>
      </c>
    </row>
    <row r="109" spans="1:12" ht="79.5" customHeight="1">
      <c r="A109" s="51" t="s">
        <v>363</v>
      </c>
      <c r="B109" s="70" t="s">
        <v>105</v>
      </c>
      <c r="C109" s="70" t="s">
        <v>83</v>
      </c>
      <c r="D109" s="70" t="s">
        <v>81</v>
      </c>
      <c r="E109" s="71" t="s">
        <v>365</v>
      </c>
      <c r="F109" s="70" t="s">
        <v>88</v>
      </c>
      <c r="G109" s="70" t="s">
        <v>86</v>
      </c>
      <c r="H109" s="70" t="s">
        <v>82</v>
      </c>
      <c r="I109" s="50">
        <f>I110</f>
        <v>281400</v>
      </c>
      <c r="J109" s="50">
        <f t="shared" ref="J109:L109" si="49">J110</f>
        <v>281400</v>
      </c>
      <c r="K109" s="50">
        <f t="shared" si="49"/>
        <v>281400</v>
      </c>
      <c r="L109" s="50">
        <f t="shared" si="49"/>
        <v>281400</v>
      </c>
    </row>
    <row r="110" spans="1:12" ht="108" customHeight="1">
      <c r="A110" s="75" t="s">
        <v>362</v>
      </c>
      <c r="B110" s="72" t="s">
        <v>105</v>
      </c>
      <c r="C110" s="72" t="s">
        <v>83</v>
      </c>
      <c r="D110" s="72" t="s">
        <v>81</v>
      </c>
      <c r="E110" s="73" t="s">
        <v>361</v>
      </c>
      <c r="F110" s="72" t="s">
        <v>133</v>
      </c>
      <c r="G110" s="72" t="s">
        <v>86</v>
      </c>
      <c r="H110" s="72" t="s">
        <v>82</v>
      </c>
      <c r="I110" s="49">
        <v>281400</v>
      </c>
      <c r="J110" s="48">
        <v>281400</v>
      </c>
      <c r="K110" s="48">
        <v>281400</v>
      </c>
      <c r="L110" s="48">
        <v>281400</v>
      </c>
    </row>
    <row r="111" spans="1:12" ht="78" customHeight="1">
      <c r="A111" s="76" t="s">
        <v>368</v>
      </c>
      <c r="B111" s="70" t="s">
        <v>105</v>
      </c>
      <c r="C111" s="70" t="s">
        <v>83</v>
      </c>
      <c r="D111" s="70" t="s">
        <v>81</v>
      </c>
      <c r="E111" s="71" t="s">
        <v>366</v>
      </c>
      <c r="F111" s="70" t="s">
        <v>84</v>
      </c>
      <c r="G111" s="70" t="s">
        <v>86</v>
      </c>
      <c r="H111" s="70" t="s">
        <v>82</v>
      </c>
      <c r="I111" s="50">
        <f>I112</f>
        <v>25050</v>
      </c>
      <c r="J111" s="50">
        <f t="shared" ref="J111:L111" si="50">J112</f>
        <v>25050</v>
      </c>
      <c r="K111" s="50">
        <f t="shared" si="50"/>
        <v>25050</v>
      </c>
      <c r="L111" s="50">
        <f t="shared" si="50"/>
        <v>25050</v>
      </c>
    </row>
    <row r="112" spans="1:12" ht="127.5" customHeight="1">
      <c r="A112" s="75" t="s">
        <v>367</v>
      </c>
      <c r="B112" s="72" t="s">
        <v>105</v>
      </c>
      <c r="C112" s="72" t="s">
        <v>83</v>
      </c>
      <c r="D112" s="72" t="s">
        <v>81</v>
      </c>
      <c r="E112" s="73" t="s">
        <v>364</v>
      </c>
      <c r="F112" s="72" t="s">
        <v>88</v>
      </c>
      <c r="G112" s="72" t="s">
        <v>86</v>
      </c>
      <c r="H112" s="72" t="s">
        <v>82</v>
      </c>
      <c r="I112" s="49">
        <v>25050</v>
      </c>
      <c r="J112" s="49">
        <v>25050</v>
      </c>
      <c r="K112" s="49">
        <v>25050</v>
      </c>
      <c r="L112" s="49">
        <v>25050</v>
      </c>
    </row>
    <row r="113" spans="1:12" ht="81.75" customHeight="1">
      <c r="A113" s="76" t="s">
        <v>486</v>
      </c>
      <c r="B113" s="70" t="s">
        <v>105</v>
      </c>
      <c r="C113" s="70" t="s">
        <v>83</v>
      </c>
      <c r="D113" s="70" t="s">
        <v>81</v>
      </c>
      <c r="E113" s="71" t="s">
        <v>484</v>
      </c>
      <c r="F113" s="70" t="s">
        <v>88</v>
      </c>
      <c r="G113" s="70" t="s">
        <v>86</v>
      </c>
      <c r="H113" s="70" t="s">
        <v>82</v>
      </c>
      <c r="I113" s="50">
        <f>I114</f>
        <v>150</v>
      </c>
      <c r="J113" s="50">
        <f t="shared" ref="J113:L113" si="51">J114</f>
        <v>0</v>
      </c>
      <c r="K113" s="50">
        <f t="shared" si="51"/>
        <v>0</v>
      </c>
      <c r="L113" s="50">
        <f t="shared" si="51"/>
        <v>0</v>
      </c>
    </row>
    <row r="114" spans="1:12" ht="111" customHeight="1">
      <c r="A114" s="75" t="s">
        <v>485</v>
      </c>
      <c r="B114" s="72" t="s">
        <v>105</v>
      </c>
      <c r="C114" s="72" t="s">
        <v>83</v>
      </c>
      <c r="D114" s="72" t="s">
        <v>81</v>
      </c>
      <c r="E114" s="73" t="s">
        <v>483</v>
      </c>
      <c r="F114" s="72" t="s">
        <v>88</v>
      </c>
      <c r="G114" s="72" t="s">
        <v>86</v>
      </c>
      <c r="H114" s="72" t="s">
        <v>82</v>
      </c>
      <c r="I114" s="49">
        <v>150</v>
      </c>
      <c r="J114" s="49">
        <v>0</v>
      </c>
      <c r="K114" s="49">
        <v>0</v>
      </c>
      <c r="L114" s="49">
        <v>0</v>
      </c>
    </row>
    <row r="115" spans="1:12" ht="76.5" customHeight="1">
      <c r="A115" s="76" t="s">
        <v>372</v>
      </c>
      <c r="B115" s="70" t="s">
        <v>105</v>
      </c>
      <c r="C115" s="70" t="s">
        <v>83</v>
      </c>
      <c r="D115" s="70" t="s">
        <v>81</v>
      </c>
      <c r="E115" s="71" t="s">
        <v>370</v>
      </c>
      <c r="F115" s="70" t="s">
        <v>88</v>
      </c>
      <c r="G115" s="70" t="s">
        <v>86</v>
      </c>
      <c r="H115" s="70" t="s">
        <v>82</v>
      </c>
      <c r="I115" s="50">
        <f>I116</f>
        <v>1150</v>
      </c>
      <c r="J115" s="50">
        <f t="shared" ref="J115:L115" si="52">J116</f>
        <v>1900</v>
      </c>
      <c r="K115" s="50">
        <f t="shared" si="52"/>
        <v>1900</v>
      </c>
      <c r="L115" s="50">
        <f t="shared" si="52"/>
        <v>1900</v>
      </c>
    </row>
    <row r="116" spans="1:12" ht="96" customHeight="1">
      <c r="A116" s="75" t="s">
        <v>371</v>
      </c>
      <c r="B116" s="72" t="s">
        <v>105</v>
      </c>
      <c r="C116" s="72" t="s">
        <v>83</v>
      </c>
      <c r="D116" s="72" t="s">
        <v>81</v>
      </c>
      <c r="E116" s="73" t="s">
        <v>369</v>
      </c>
      <c r="F116" s="72" t="s">
        <v>88</v>
      </c>
      <c r="G116" s="72" t="s">
        <v>86</v>
      </c>
      <c r="H116" s="72" t="s">
        <v>82</v>
      </c>
      <c r="I116" s="49">
        <v>1150</v>
      </c>
      <c r="J116" s="49">
        <v>1900</v>
      </c>
      <c r="K116" s="49">
        <v>1900</v>
      </c>
      <c r="L116" s="49">
        <v>1900</v>
      </c>
    </row>
    <row r="117" spans="1:12" ht="70.5" customHeight="1">
      <c r="A117" s="76" t="s">
        <v>376</v>
      </c>
      <c r="B117" s="70" t="s">
        <v>105</v>
      </c>
      <c r="C117" s="70" t="s">
        <v>83</v>
      </c>
      <c r="D117" s="70" t="s">
        <v>81</v>
      </c>
      <c r="E117" s="71" t="s">
        <v>374</v>
      </c>
      <c r="F117" s="70" t="s">
        <v>88</v>
      </c>
      <c r="G117" s="70" t="s">
        <v>86</v>
      </c>
      <c r="H117" s="70" t="s">
        <v>82</v>
      </c>
      <c r="I117" s="50">
        <f>I118</f>
        <v>63852</v>
      </c>
      <c r="J117" s="50">
        <f t="shared" ref="J117:L117" si="53">J118</f>
        <v>67100</v>
      </c>
      <c r="K117" s="50">
        <f t="shared" si="53"/>
        <v>67100</v>
      </c>
      <c r="L117" s="50">
        <f t="shared" si="53"/>
        <v>67100</v>
      </c>
    </row>
    <row r="118" spans="1:12" ht="96" customHeight="1">
      <c r="A118" s="75" t="s">
        <v>375</v>
      </c>
      <c r="B118" s="72" t="s">
        <v>105</v>
      </c>
      <c r="C118" s="72" t="s">
        <v>83</v>
      </c>
      <c r="D118" s="72" t="s">
        <v>81</v>
      </c>
      <c r="E118" s="73" t="s">
        <v>373</v>
      </c>
      <c r="F118" s="72" t="s">
        <v>88</v>
      </c>
      <c r="G118" s="72" t="s">
        <v>86</v>
      </c>
      <c r="H118" s="72" t="s">
        <v>82</v>
      </c>
      <c r="I118" s="49">
        <v>63852</v>
      </c>
      <c r="J118" s="49">
        <v>67100</v>
      </c>
      <c r="K118" s="49">
        <v>67100</v>
      </c>
      <c r="L118" s="49">
        <v>67100</v>
      </c>
    </row>
    <row r="119" spans="1:12" ht="85.5" customHeight="1">
      <c r="A119" s="76" t="s">
        <v>380</v>
      </c>
      <c r="B119" s="70" t="s">
        <v>105</v>
      </c>
      <c r="C119" s="70" t="s">
        <v>83</v>
      </c>
      <c r="D119" s="70" t="s">
        <v>81</v>
      </c>
      <c r="E119" s="71" t="s">
        <v>378</v>
      </c>
      <c r="F119" s="70" t="s">
        <v>88</v>
      </c>
      <c r="G119" s="70" t="s">
        <v>86</v>
      </c>
      <c r="H119" s="70" t="s">
        <v>82</v>
      </c>
      <c r="I119" s="50">
        <f>I120</f>
        <v>402308.15</v>
      </c>
      <c r="J119" s="50">
        <f t="shared" ref="J119:L119" si="54">J120</f>
        <v>412975</v>
      </c>
      <c r="K119" s="50">
        <f t="shared" si="54"/>
        <v>412975</v>
      </c>
      <c r="L119" s="50">
        <f t="shared" si="54"/>
        <v>412975</v>
      </c>
    </row>
    <row r="120" spans="1:12" ht="110.25" customHeight="1">
      <c r="A120" s="75" t="s">
        <v>379</v>
      </c>
      <c r="B120" s="72" t="s">
        <v>105</v>
      </c>
      <c r="C120" s="72" t="s">
        <v>83</v>
      </c>
      <c r="D120" s="72" t="s">
        <v>81</v>
      </c>
      <c r="E120" s="73" t="s">
        <v>377</v>
      </c>
      <c r="F120" s="72" t="s">
        <v>88</v>
      </c>
      <c r="G120" s="72" t="s">
        <v>86</v>
      </c>
      <c r="H120" s="72" t="s">
        <v>82</v>
      </c>
      <c r="I120" s="49">
        <f>397750+6658.15-2100</f>
        <v>402308.15</v>
      </c>
      <c r="J120" s="49">
        <v>412975</v>
      </c>
      <c r="K120" s="49">
        <v>412975</v>
      </c>
      <c r="L120" s="49">
        <v>412975</v>
      </c>
    </row>
    <row r="121" spans="1:12" ht="110.25" customHeight="1">
      <c r="A121" s="76" t="s">
        <v>381</v>
      </c>
      <c r="B121" s="70" t="s">
        <v>105</v>
      </c>
      <c r="C121" s="70" t="s">
        <v>83</v>
      </c>
      <c r="D121" s="70" t="s">
        <v>81</v>
      </c>
      <c r="E121" s="71" t="s">
        <v>120</v>
      </c>
      <c r="F121" s="70" t="s">
        <v>84</v>
      </c>
      <c r="G121" s="70" t="s">
        <v>86</v>
      </c>
      <c r="H121" s="70" t="s">
        <v>82</v>
      </c>
      <c r="I121" s="50">
        <f>I122</f>
        <v>11617.45</v>
      </c>
      <c r="J121" s="50">
        <f t="shared" ref="J121:L121" si="55">J122</f>
        <v>0</v>
      </c>
      <c r="K121" s="50">
        <f t="shared" si="55"/>
        <v>0</v>
      </c>
      <c r="L121" s="50">
        <f t="shared" si="55"/>
        <v>0</v>
      </c>
    </row>
    <row r="122" spans="1:12" ht="110.25" customHeight="1">
      <c r="A122" s="76" t="s">
        <v>382</v>
      </c>
      <c r="B122" s="70" t="s">
        <v>105</v>
      </c>
      <c r="C122" s="70" t="s">
        <v>83</v>
      </c>
      <c r="D122" s="70" t="s">
        <v>81</v>
      </c>
      <c r="E122" s="71" t="s">
        <v>116</v>
      </c>
      <c r="F122" s="70" t="s">
        <v>84</v>
      </c>
      <c r="G122" s="70" t="s">
        <v>86</v>
      </c>
      <c r="H122" s="70" t="s">
        <v>82</v>
      </c>
      <c r="I122" s="50">
        <f>I123</f>
        <v>11617.45</v>
      </c>
      <c r="J122" s="50">
        <f t="shared" ref="J122:L122" si="56">J123</f>
        <v>0</v>
      </c>
      <c r="K122" s="50">
        <f t="shared" si="56"/>
        <v>0</v>
      </c>
      <c r="L122" s="50">
        <f t="shared" si="56"/>
        <v>0</v>
      </c>
    </row>
    <row r="123" spans="1:12" ht="110.25" customHeight="1">
      <c r="A123" s="75" t="s">
        <v>383</v>
      </c>
      <c r="B123" s="72" t="s">
        <v>105</v>
      </c>
      <c r="C123" s="72" t="s">
        <v>83</v>
      </c>
      <c r="D123" s="72" t="s">
        <v>81</v>
      </c>
      <c r="E123" s="73" t="s">
        <v>116</v>
      </c>
      <c r="F123" s="72" t="s">
        <v>133</v>
      </c>
      <c r="G123" s="72" t="s">
        <v>86</v>
      </c>
      <c r="H123" s="72" t="s">
        <v>82</v>
      </c>
      <c r="I123" s="49">
        <v>11617.45</v>
      </c>
      <c r="J123" s="49">
        <v>0</v>
      </c>
      <c r="K123" s="49">
        <v>0</v>
      </c>
      <c r="L123" s="49">
        <v>0</v>
      </c>
    </row>
    <row r="124" spans="1:12" ht="50.25" customHeight="1">
      <c r="A124" s="76" t="s">
        <v>384</v>
      </c>
      <c r="B124" s="70" t="s">
        <v>105</v>
      </c>
      <c r="C124" s="70" t="s">
        <v>83</v>
      </c>
      <c r="D124" s="70" t="s">
        <v>81</v>
      </c>
      <c r="E124" s="71" t="s">
        <v>387</v>
      </c>
      <c r="F124" s="70" t="s">
        <v>84</v>
      </c>
      <c r="G124" s="70" t="s">
        <v>86</v>
      </c>
      <c r="H124" s="70" t="s">
        <v>82</v>
      </c>
      <c r="I124" s="50">
        <f>I127+I129+I131+I125</f>
        <v>342772.87</v>
      </c>
      <c r="J124" s="50">
        <f t="shared" ref="J124:L124" si="57">J127+J129+J131+J125</f>
        <v>317449</v>
      </c>
      <c r="K124" s="50">
        <f t="shared" si="57"/>
        <v>302449</v>
      </c>
      <c r="L124" s="50">
        <f t="shared" si="57"/>
        <v>302449</v>
      </c>
    </row>
    <row r="125" spans="1:12" ht="50.25" customHeight="1">
      <c r="A125" s="76" t="s">
        <v>489</v>
      </c>
      <c r="B125" s="70" t="s">
        <v>105</v>
      </c>
      <c r="C125" s="70" t="s">
        <v>83</v>
      </c>
      <c r="D125" s="70" t="s">
        <v>81</v>
      </c>
      <c r="E125" s="71" t="s">
        <v>487</v>
      </c>
      <c r="F125" s="70" t="s">
        <v>133</v>
      </c>
      <c r="G125" s="70" t="s">
        <v>86</v>
      </c>
      <c r="H125" s="70" t="s">
        <v>82</v>
      </c>
      <c r="I125" s="50">
        <f>I126</f>
        <v>62675</v>
      </c>
      <c r="J125" s="50">
        <f t="shared" ref="J125:L125" si="58">J126</f>
        <v>62675</v>
      </c>
      <c r="K125" s="50">
        <f t="shared" si="58"/>
        <v>62675</v>
      </c>
      <c r="L125" s="50">
        <f t="shared" si="58"/>
        <v>62675</v>
      </c>
    </row>
    <row r="126" spans="1:12" ht="88.5" customHeight="1">
      <c r="A126" s="75" t="s">
        <v>490</v>
      </c>
      <c r="B126" s="72" t="s">
        <v>105</v>
      </c>
      <c r="C126" s="72" t="s">
        <v>83</v>
      </c>
      <c r="D126" s="72" t="s">
        <v>81</v>
      </c>
      <c r="E126" s="73" t="s">
        <v>488</v>
      </c>
      <c r="F126" s="72" t="s">
        <v>133</v>
      </c>
      <c r="G126" s="72" t="s">
        <v>86</v>
      </c>
      <c r="H126" s="72" t="s">
        <v>82</v>
      </c>
      <c r="I126" s="49">
        <v>62675</v>
      </c>
      <c r="J126" s="49">
        <v>62675</v>
      </c>
      <c r="K126" s="49">
        <v>62675</v>
      </c>
      <c r="L126" s="49">
        <v>62675</v>
      </c>
    </row>
    <row r="127" spans="1:12" ht="60.75" hidden="1" customHeight="1">
      <c r="A127" s="76" t="s">
        <v>385</v>
      </c>
      <c r="B127" s="70" t="s">
        <v>105</v>
      </c>
      <c r="C127" s="70" t="s">
        <v>83</v>
      </c>
      <c r="D127" s="70" t="s">
        <v>81</v>
      </c>
      <c r="E127" s="71" t="s">
        <v>388</v>
      </c>
      <c r="F127" s="70" t="s">
        <v>84</v>
      </c>
      <c r="G127" s="70" t="s">
        <v>86</v>
      </c>
      <c r="H127" s="70" t="s">
        <v>82</v>
      </c>
      <c r="I127" s="50">
        <f>I128</f>
        <v>0</v>
      </c>
      <c r="J127" s="50">
        <f t="shared" ref="J127:L127" si="59">J128</f>
        <v>0</v>
      </c>
      <c r="K127" s="50">
        <f t="shared" si="59"/>
        <v>0</v>
      </c>
      <c r="L127" s="50">
        <f t="shared" si="59"/>
        <v>0</v>
      </c>
    </row>
    <row r="128" spans="1:12" ht="117.75" hidden="1" customHeight="1">
      <c r="A128" s="75" t="s">
        <v>386</v>
      </c>
      <c r="B128" s="72" t="s">
        <v>105</v>
      </c>
      <c r="C128" s="72" t="s">
        <v>83</v>
      </c>
      <c r="D128" s="72" t="s">
        <v>81</v>
      </c>
      <c r="E128" s="73" t="s">
        <v>389</v>
      </c>
      <c r="F128" s="72" t="s">
        <v>133</v>
      </c>
      <c r="G128" s="72" t="s">
        <v>86</v>
      </c>
      <c r="H128" s="72" t="s">
        <v>82</v>
      </c>
      <c r="I128" s="49"/>
      <c r="J128" s="49">
        <v>0</v>
      </c>
      <c r="K128" s="49">
        <v>0</v>
      </c>
      <c r="L128" s="49">
        <v>0</v>
      </c>
    </row>
    <row r="129" spans="1:16" ht="38.25" customHeight="1">
      <c r="A129" s="51" t="s">
        <v>150</v>
      </c>
      <c r="B129" s="70" t="s">
        <v>105</v>
      </c>
      <c r="C129" s="70" t="s">
        <v>83</v>
      </c>
      <c r="D129" s="70" t="s">
        <v>81</v>
      </c>
      <c r="E129" s="71" t="s">
        <v>335</v>
      </c>
      <c r="F129" s="70" t="s">
        <v>84</v>
      </c>
      <c r="G129" s="70" t="s">
        <v>86</v>
      </c>
      <c r="H129" s="70" t="s">
        <v>82</v>
      </c>
      <c r="I129" s="47">
        <f>I130</f>
        <v>0</v>
      </c>
      <c r="J129" s="47">
        <f t="shared" ref="J129:L129" si="60">J130</f>
        <v>79000</v>
      </c>
      <c r="K129" s="47">
        <f t="shared" si="60"/>
        <v>79000</v>
      </c>
      <c r="L129" s="47">
        <f t="shared" si="60"/>
        <v>79000</v>
      </c>
    </row>
    <row r="130" spans="1:16" ht="58.5" customHeight="1">
      <c r="A130" s="52" t="s">
        <v>234</v>
      </c>
      <c r="B130" s="72" t="s">
        <v>235</v>
      </c>
      <c r="C130" s="72" t="s">
        <v>83</v>
      </c>
      <c r="D130" s="72" t="s">
        <v>81</v>
      </c>
      <c r="E130" s="73" t="s">
        <v>335</v>
      </c>
      <c r="F130" s="72" t="s">
        <v>133</v>
      </c>
      <c r="G130" s="72" t="s">
        <v>86</v>
      </c>
      <c r="H130" s="72" t="s">
        <v>82</v>
      </c>
      <c r="I130" s="48">
        <v>0</v>
      </c>
      <c r="J130" s="48">
        <v>79000</v>
      </c>
      <c r="K130" s="48">
        <v>79000</v>
      </c>
      <c r="L130" s="48">
        <v>79000</v>
      </c>
    </row>
    <row r="131" spans="1:16" s="37" customFormat="1" ht="90.75" customHeight="1">
      <c r="A131" s="64" t="s">
        <v>337</v>
      </c>
      <c r="B131" s="66" t="s">
        <v>105</v>
      </c>
      <c r="C131" s="66" t="s">
        <v>83</v>
      </c>
      <c r="D131" s="66" t="s">
        <v>81</v>
      </c>
      <c r="E131" s="68" t="s">
        <v>338</v>
      </c>
      <c r="F131" s="66" t="s">
        <v>84</v>
      </c>
      <c r="G131" s="66" t="s">
        <v>86</v>
      </c>
      <c r="H131" s="66" t="s">
        <v>82</v>
      </c>
      <c r="I131" s="47">
        <f>I132+I133</f>
        <v>280097.87</v>
      </c>
      <c r="J131" s="47">
        <f t="shared" ref="J131:L131" si="61">J132+J133</f>
        <v>175774</v>
      </c>
      <c r="K131" s="47">
        <f t="shared" si="61"/>
        <v>160774</v>
      </c>
      <c r="L131" s="47">
        <f t="shared" si="61"/>
        <v>160774</v>
      </c>
    </row>
    <row r="132" spans="1:16" s="37" customFormat="1" ht="76.5">
      <c r="A132" s="65" t="s">
        <v>336</v>
      </c>
      <c r="B132" s="72" t="s">
        <v>105</v>
      </c>
      <c r="C132" s="72" t="s">
        <v>83</v>
      </c>
      <c r="D132" s="72" t="s">
        <v>81</v>
      </c>
      <c r="E132" s="73" t="s">
        <v>339</v>
      </c>
      <c r="F132" s="72" t="s">
        <v>88</v>
      </c>
      <c r="G132" s="72" t="s">
        <v>86</v>
      </c>
      <c r="H132" s="72" t="s">
        <v>82</v>
      </c>
      <c r="I132" s="49">
        <v>279682.12</v>
      </c>
      <c r="J132" s="48">
        <v>175774</v>
      </c>
      <c r="K132" s="48">
        <v>160774</v>
      </c>
      <c r="L132" s="48">
        <v>160774</v>
      </c>
    </row>
    <row r="133" spans="1:16" s="37" customFormat="1" ht="76.5">
      <c r="A133" s="65" t="s">
        <v>390</v>
      </c>
      <c r="B133" s="72" t="s">
        <v>105</v>
      </c>
      <c r="C133" s="72" t="s">
        <v>83</v>
      </c>
      <c r="D133" s="72" t="s">
        <v>81</v>
      </c>
      <c r="E133" s="73" t="s">
        <v>391</v>
      </c>
      <c r="F133" s="72" t="s">
        <v>88</v>
      </c>
      <c r="G133" s="72" t="s">
        <v>86</v>
      </c>
      <c r="H133" s="72" t="s">
        <v>82</v>
      </c>
      <c r="I133" s="49">
        <v>415.75</v>
      </c>
      <c r="J133" s="48">
        <v>0</v>
      </c>
      <c r="K133" s="48">
        <v>0</v>
      </c>
      <c r="L133" s="48">
        <v>0</v>
      </c>
    </row>
    <row r="134" spans="1:16" s="37" customFormat="1" ht="25.5">
      <c r="A134" s="64" t="s">
        <v>392</v>
      </c>
      <c r="B134" s="70" t="s">
        <v>105</v>
      </c>
      <c r="C134" s="70" t="s">
        <v>83</v>
      </c>
      <c r="D134" s="70" t="s">
        <v>81</v>
      </c>
      <c r="E134" s="71" t="s">
        <v>394</v>
      </c>
      <c r="F134" s="70" t="s">
        <v>88</v>
      </c>
      <c r="G134" s="70" t="s">
        <v>86</v>
      </c>
      <c r="H134" s="70" t="s">
        <v>82</v>
      </c>
      <c r="I134" s="50">
        <f>I135</f>
        <v>4109969.08</v>
      </c>
      <c r="J134" s="50">
        <f t="shared" ref="J134:L134" si="62">J135</f>
        <v>1619800</v>
      </c>
      <c r="K134" s="50">
        <f t="shared" si="62"/>
        <v>1619800</v>
      </c>
      <c r="L134" s="50">
        <f t="shared" si="62"/>
        <v>1619800</v>
      </c>
    </row>
    <row r="135" spans="1:16" s="37" customFormat="1" ht="127.5">
      <c r="A135" s="65" t="s">
        <v>393</v>
      </c>
      <c r="B135" s="72" t="s">
        <v>105</v>
      </c>
      <c r="C135" s="72" t="s">
        <v>83</v>
      </c>
      <c r="D135" s="72" t="s">
        <v>81</v>
      </c>
      <c r="E135" s="73" t="s">
        <v>395</v>
      </c>
      <c r="F135" s="72" t="s">
        <v>88</v>
      </c>
      <c r="G135" s="72" t="s">
        <v>86</v>
      </c>
      <c r="H135" s="72" t="s">
        <v>82</v>
      </c>
      <c r="I135" s="49">
        <v>4109969.08</v>
      </c>
      <c r="J135" s="48">
        <v>1619800</v>
      </c>
      <c r="K135" s="48">
        <v>1619800</v>
      </c>
      <c r="L135" s="48">
        <v>1619800</v>
      </c>
    </row>
    <row r="136" spans="1:16" ht="25.5">
      <c r="A136" s="51" t="s">
        <v>69</v>
      </c>
      <c r="B136" s="66" t="s">
        <v>105</v>
      </c>
      <c r="C136" s="66" t="s">
        <v>83</v>
      </c>
      <c r="D136" s="66" t="s">
        <v>156</v>
      </c>
      <c r="E136" s="68" t="s">
        <v>89</v>
      </c>
      <c r="F136" s="66" t="s">
        <v>84</v>
      </c>
      <c r="G136" s="66" t="s">
        <v>86</v>
      </c>
      <c r="H136" s="66" t="s">
        <v>158</v>
      </c>
      <c r="I136" s="50">
        <f>I137</f>
        <v>-1058302.5900000001</v>
      </c>
      <c r="J136" s="47">
        <f t="shared" ref="J136:L136" si="63">J137</f>
        <v>0</v>
      </c>
      <c r="K136" s="47">
        <f t="shared" si="63"/>
        <v>0</v>
      </c>
      <c r="L136" s="47">
        <f t="shared" si="63"/>
        <v>0</v>
      </c>
    </row>
    <row r="137" spans="1:16" ht="25.5">
      <c r="A137" s="52" t="s">
        <v>69</v>
      </c>
      <c r="B137" s="67" t="s">
        <v>105</v>
      </c>
      <c r="C137" s="67" t="s">
        <v>83</v>
      </c>
      <c r="D137" s="67" t="s">
        <v>156</v>
      </c>
      <c r="E137" s="69" t="s">
        <v>355</v>
      </c>
      <c r="F137" s="67" t="s">
        <v>133</v>
      </c>
      <c r="G137" s="67" t="s">
        <v>86</v>
      </c>
      <c r="H137" s="67" t="s">
        <v>158</v>
      </c>
      <c r="I137" s="49">
        <v>-1058302.5900000001</v>
      </c>
      <c r="J137" s="48">
        <v>0</v>
      </c>
      <c r="K137" s="48">
        <v>0</v>
      </c>
      <c r="L137" s="60">
        <v>0</v>
      </c>
    </row>
    <row r="138" spans="1:16" ht="25.5" hidden="1">
      <c r="A138" s="52" t="s">
        <v>69</v>
      </c>
      <c r="B138" s="67" t="s">
        <v>122</v>
      </c>
      <c r="C138" s="67" t="s">
        <v>83</v>
      </c>
      <c r="D138" s="67" t="s">
        <v>156</v>
      </c>
      <c r="E138" s="69" t="s">
        <v>157</v>
      </c>
      <c r="F138" s="67" t="s">
        <v>133</v>
      </c>
      <c r="G138" s="67" t="s">
        <v>86</v>
      </c>
      <c r="H138" s="67" t="s">
        <v>158</v>
      </c>
      <c r="I138" s="49"/>
      <c r="J138" s="48">
        <v>0</v>
      </c>
      <c r="K138" s="48">
        <v>0</v>
      </c>
      <c r="L138" s="61">
        <v>0</v>
      </c>
    </row>
    <row r="139" spans="1:16">
      <c r="A139" s="51" t="s">
        <v>70</v>
      </c>
      <c r="B139" s="79" t="s">
        <v>122</v>
      </c>
      <c r="C139" s="79" t="s">
        <v>107</v>
      </c>
      <c r="D139" s="79" t="s">
        <v>84</v>
      </c>
      <c r="E139" s="80" t="s">
        <v>85</v>
      </c>
      <c r="F139" s="79" t="s">
        <v>84</v>
      </c>
      <c r="G139" s="79" t="s">
        <v>86</v>
      </c>
      <c r="H139" s="79" t="s">
        <v>105</v>
      </c>
      <c r="I139" s="47">
        <f>I140+I243+I251+I267+I248</f>
        <v>1909781255.8599999</v>
      </c>
      <c r="J139" s="47">
        <f t="shared" ref="J139:L139" si="64">J140+J243+J251+J267+J248</f>
        <v>1775980493</v>
      </c>
      <c r="K139" s="47">
        <f t="shared" si="64"/>
        <v>1646545393</v>
      </c>
      <c r="L139" s="47">
        <f t="shared" si="64"/>
        <v>1604692993</v>
      </c>
    </row>
    <row r="140" spans="1:16" ht="25.5">
      <c r="A140" s="51" t="s">
        <v>104</v>
      </c>
      <c r="B140" s="79" t="s">
        <v>122</v>
      </c>
      <c r="C140" s="79" t="s">
        <v>107</v>
      </c>
      <c r="D140" s="79" t="s">
        <v>129</v>
      </c>
      <c r="E140" s="80" t="s">
        <v>85</v>
      </c>
      <c r="F140" s="79" t="s">
        <v>84</v>
      </c>
      <c r="G140" s="79" t="s">
        <v>86</v>
      </c>
      <c r="H140" s="79" t="s">
        <v>105</v>
      </c>
      <c r="I140" s="47">
        <f>I141+I150+I196+I232</f>
        <v>1908561899.4799998</v>
      </c>
      <c r="J140" s="47">
        <f>J141+J150+J196+J232</f>
        <v>1773372493</v>
      </c>
      <c r="K140" s="47">
        <f>K141+K150+K196+K232</f>
        <v>1643937393</v>
      </c>
      <c r="L140" s="47">
        <f>L141+L150+L196+L232</f>
        <v>1602084993</v>
      </c>
      <c r="M140" s="38"/>
      <c r="N140" s="38"/>
      <c r="O140" s="38"/>
      <c r="P140" s="38"/>
    </row>
    <row r="141" spans="1:16" ht="25.5">
      <c r="A141" s="51" t="s">
        <v>496</v>
      </c>
      <c r="B141" s="79" t="s">
        <v>122</v>
      </c>
      <c r="C141" s="79" t="s">
        <v>107</v>
      </c>
      <c r="D141" s="79" t="s">
        <v>129</v>
      </c>
      <c r="E141" s="80" t="s">
        <v>387</v>
      </c>
      <c r="F141" s="79" t="s">
        <v>84</v>
      </c>
      <c r="G141" s="79" t="s">
        <v>86</v>
      </c>
      <c r="H141" s="79" t="s">
        <v>295</v>
      </c>
      <c r="I141" s="47">
        <f>I142+I145+I147</f>
        <v>613808900</v>
      </c>
      <c r="J141" s="47">
        <f t="shared" ref="J141:L141" si="65">J142+J145+J147</f>
        <v>612289200</v>
      </c>
      <c r="K141" s="47">
        <f t="shared" si="65"/>
        <v>490159000</v>
      </c>
      <c r="L141" s="47">
        <f t="shared" si="65"/>
        <v>490159000</v>
      </c>
    </row>
    <row r="142" spans="1:16" ht="25.5">
      <c r="A142" s="51" t="s">
        <v>175</v>
      </c>
      <c r="B142" s="79" t="s">
        <v>122</v>
      </c>
      <c r="C142" s="79" t="s">
        <v>107</v>
      </c>
      <c r="D142" s="79" t="s">
        <v>129</v>
      </c>
      <c r="E142" s="80" t="s">
        <v>193</v>
      </c>
      <c r="F142" s="79" t="s">
        <v>84</v>
      </c>
      <c r="G142" s="79" t="s">
        <v>86</v>
      </c>
      <c r="H142" s="79" t="s">
        <v>295</v>
      </c>
      <c r="I142" s="47">
        <f t="shared" ref="I142:K143" si="66">I143</f>
        <v>557332900</v>
      </c>
      <c r="J142" s="47">
        <f t="shared" si="66"/>
        <v>610650900</v>
      </c>
      <c r="K142" s="47">
        <f t="shared" si="66"/>
        <v>488520700</v>
      </c>
      <c r="L142" s="47">
        <f t="shared" ref="L142:L143" si="67">L143</f>
        <v>488520700</v>
      </c>
    </row>
    <row r="143" spans="1:16" ht="25.5">
      <c r="A143" s="55" t="s">
        <v>176</v>
      </c>
      <c r="B143" s="79" t="s">
        <v>122</v>
      </c>
      <c r="C143" s="79" t="s">
        <v>107</v>
      </c>
      <c r="D143" s="79" t="s">
        <v>129</v>
      </c>
      <c r="E143" s="80" t="s">
        <v>193</v>
      </c>
      <c r="F143" s="79" t="s">
        <v>84</v>
      </c>
      <c r="G143" s="79" t="s">
        <v>86</v>
      </c>
      <c r="H143" s="79" t="s">
        <v>295</v>
      </c>
      <c r="I143" s="47">
        <f t="shared" si="66"/>
        <v>557332900</v>
      </c>
      <c r="J143" s="47">
        <f t="shared" si="66"/>
        <v>610650900</v>
      </c>
      <c r="K143" s="47">
        <f t="shared" si="66"/>
        <v>488520700</v>
      </c>
      <c r="L143" s="47">
        <f t="shared" si="67"/>
        <v>488520700</v>
      </c>
    </row>
    <row r="144" spans="1:16" ht="25.5">
      <c r="A144" s="56" t="s">
        <v>313</v>
      </c>
      <c r="B144" s="81" t="s">
        <v>122</v>
      </c>
      <c r="C144" s="81" t="s">
        <v>107</v>
      </c>
      <c r="D144" s="81" t="s">
        <v>129</v>
      </c>
      <c r="E144" s="82" t="s">
        <v>193</v>
      </c>
      <c r="F144" s="81" t="s">
        <v>133</v>
      </c>
      <c r="G144" s="81" t="s">
        <v>86</v>
      </c>
      <c r="H144" s="81" t="s">
        <v>295</v>
      </c>
      <c r="I144" s="48">
        <v>557332900</v>
      </c>
      <c r="J144" s="48">
        <v>610650900</v>
      </c>
      <c r="K144" s="78">
        <v>488520700</v>
      </c>
      <c r="L144" s="49">
        <v>488520700</v>
      </c>
    </row>
    <row r="145" spans="1:12" ht="29.25" customHeight="1">
      <c r="A145" s="55" t="s">
        <v>467</v>
      </c>
      <c r="B145" s="79" t="s">
        <v>122</v>
      </c>
      <c r="C145" s="79" t="s">
        <v>107</v>
      </c>
      <c r="D145" s="79" t="s">
        <v>129</v>
      </c>
      <c r="E145" s="80" t="s">
        <v>468</v>
      </c>
      <c r="F145" s="79" t="s">
        <v>84</v>
      </c>
      <c r="G145" s="79" t="s">
        <v>86</v>
      </c>
      <c r="H145" s="79" t="s">
        <v>295</v>
      </c>
      <c r="I145" s="47">
        <f>I146</f>
        <v>33886600</v>
      </c>
      <c r="J145" s="47">
        <f>J146</f>
        <v>1638300</v>
      </c>
      <c r="K145" s="47">
        <f t="shared" ref="K145:L145" si="68">K146</f>
        <v>1638300</v>
      </c>
      <c r="L145" s="47">
        <f t="shared" si="68"/>
        <v>1638300</v>
      </c>
    </row>
    <row r="146" spans="1:12" ht="43.5" customHeight="1">
      <c r="A146" s="56" t="s">
        <v>469</v>
      </c>
      <c r="B146" s="81" t="s">
        <v>122</v>
      </c>
      <c r="C146" s="81" t="s">
        <v>107</v>
      </c>
      <c r="D146" s="81" t="s">
        <v>129</v>
      </c>
      <c r="E146" s="82" t="s">
        <v>468</v>
      </c>
      <c r="F146" s="81" t="s">
        <v>133</v>
      </c>
      <c r="G146" s="81" t="s">
        <v>86</v>
      </c>
      <c r="H146" s="81" t="s">
        <v>295</v>
      </c>
      <c r="I146" s="48">
        <v>33886600</v>
      </c>
      <c r="J146" s="48">
        <v>1638300</v>
      </c>
      <c r="K146" s="78">
        <v>1638300</v>
      </c>
      <c r="L146" s="49">
        <v>1638300</v>
      </c>
    </row>
    <row r="147" spans="1:12" ht="18.75" customHeight="1">
      <c r="A147" s="55" t="s">
        <v>491</v>
      </c>
      <c r="B147" s="79" t="s">
        <v>122</v>
      </c>
      <c r="C147" s="79" t="s">
        <v>107</v>
      </c>
      <c r="D147" s="79" t="s">
        <v>129</v>
      </c>
      <c r="E147" s="80" t="s">
        <v>492</v>
      </c>
      <c r="F147" s="79" t="s">
        <v>84</v>
      </c>
      <c r="G147" s="79" t="s">
        <v>86</v>
      </c>
      <c r="H147" s="79" t="s">
        <v>295</v>
      </c>
      <c r="I147" s="47">
        <f>I148</f>
        <v>22589400</v>
      </c>
      <c r="J147" s="47">
        <f t="shared" ref="J147:L148" si="69">J148</f>
        <v>0</v>
      </c>
      <c r="K147" s="47">
        <f t="shared" si="69"/>
        <v>0</v>
      </c>
      <c r="L147" s="47">
        <f t="shared" si="69"/>
        <v>0</v>
      </c>
    </row>
    <row r="148" spans="1:12" ht="30.75" customHeight="1">
      <c r="A148" s="56" t="s">
        <v>493</v>
      </c>
      <c r="B148" s="81" t="s">
        <v>122</v>
      </c>
      <c r="C148" s="81" t="s">
        <v>107</v>
      </c>
      <c r="D148" s="81" t="s">
        <v>129</v>
      </c>
      <c r="E148" s="82" t="s">
        <v>492</v>
      </c>
      <c r="F148" s="81" t="s">
        <v>133</v>
      </c>
      <c r="G148" s="81" t="s">
        <v>86</v>
      </c>
      <c r="H148" s="81" t="s">
        <v>295</v>
      </c>
      <c r="I148" s="48">
        <f>I149</f>
        <v>22589400</v>
      </c>
      <c r="J148" s="48">
        <f t="shared" si="69"/>
        <v>0</v>
      </c>
      <c r="K148" s="48">
        <f t="shared" si="69"/>
        <v>0</v>
      </c>
      <c r="L148" s="48">
        <f t="shared" si="69"/>
        <v>0</v>
      </c>
    </row>
    <row r="149" spans="1:12" ht="51.75" customHeight="1">
      <c r="A149" s="56" t="s">
        <v>494</v>
      </c>
      <c r="B149" s="81" t="s">
        <v>122</v>
      </c>
      <c r="C149" s="81" t="s">
        <v>107</v>
      </c>
      <c r="D149" s="81" t="s">
        <v>129</v>
      </c>
      <c r="E149" s="82" t="s">
        <v>492</v>
      </c>
      <c r="F149" s="81" t="s">
        <v>133</v>
      </c>
      <c r="G149" s="81" t="s">
        <v>495</v>
      </c>
      <c r="H149" s="81" t="s">
        <v>295</v>
      </c>
      <c r="I149" s="48">
        <v>22589400</v>
      </c>
      <c r="J149" s="48">
        <v>0</v>
      </c>
      <c r="K149" s="48">
        <v>0</v>
      </c>
      <c r="L149" s="48">
        <v>0</v>
      </c>
    </row>
    <row r="150" spans="1:12" ht="38.25">
      <c r="A150" s="83" t="s">
        <v>91</v>
      </c>
      <c r="B150" s="79" t="s">
        <v>122</v>
      </c>
      <c r="C150" s="79" t="s">
        <v>107</v>
      </c>
      <c r="D150" s="79" t="s">
        <v>129</v>
      </c>
      <c r="E150" s="80" t="s">
        <v>194</v>
      </c>
      <c r="F150" s="79" t="s">
        <v>84</v>
      </c>
      <c r="G150" s="79" t="s">
        <v>86</v>
      </c>
      <c r="H150" s="79" t="s">
        <v>295</v>
      </c>
      <c r="I150" s="47">
        <f>I155+I161+I163+I165+I167+I157+I151+I154+I159</f>
        <v>187217856.40000001</v>
      </c>
      <c r="J150" s="47">
        <f t="shared" ref="J150:K150" si="70">J155+J161+J163+J165+J167+J157+J151+J154</f>
        <v>81461600</v>
      </c>
      <c r="K150" s="47">
        <f t="shared" si="70"/>
        <v>85548400</v>
      </c>
      <c r="L150" s="47">
        <f>L155+L161+L163+L165+L167+L157+L151+L154</f>
        <v>47808200</v>
      </c>
    </row>
    <row r="151" spans="1:12" ht="144" hidden="1" customHeight="1">
      <c r="A151" s="83" t="s">
        <v>474</v>
      </c>
      <c r="B151" s="79" t="s">
        <v>122</v>
      </c>
      <c r="C151" s="79" t="s">
        <v>107</v>
      </c>
      <c r="D151" s="79" t="s">
        <v>129</v>
      </c>
      <c r="E151" s="80" t="s">
        <v>475</v>
      </c>
      <c r="F151" s="79" t="s">
        <v>84</v>
      </c>
      <c r="G151" s="79" t="s">
        <v>86</v>
      </c>
      <c r="H151" s="79" t="s">
        <v>295</v>
      </c>
      <c r="I151" s="47">
        <f>I152</f>
        <v>0</v>
      </c>
      <c r="J151" s="47">
        <f t="shared" ref="J151:K151" si="71">J152</f>
        <v>0</v>
      </c>
      <c r="K151" s="47">
        <f t="shared" si="71"/>
        <v>0</v>
      </c>
      <c r="L151" s="47">
        <v>0</v>
      </c>
    </row>
    <row r="152" spans="1:12" ht="133.5" hidden="1" customHeight="1">
      <c r="A152" s="84" t="s">
        <v>476</v>
      </c>
      <c r="B152" s="81" t="s">
        <v>122</v>
      </c>
      <c r="C152" s="81" t="s">
        <v>107</v>
      </c>
      <c r="D152" s="81" t="s">
        <v>129</v>
      </c>
      <c r="E152" s="82" t="s">
        <v>473</v>
      </c>
      <c r="F152" s="81" t="s">
        <v>133</v>
      </c>
      <c r="G152" s="81" t="s">
        <v>86</v>
      </c>
      <c r="H152" s="81" t="s">
        <v>295</v>
      </c>
      <c r="I152" s="48">
        <v>0</v>
      </c>
      <c r="J152" s="48">
        <v>0</v>
      </c>
      <c r="K152" s="48">
        <v>0</v>
      </c>
      <c r="L152" s="47">
        <v>0</v>
      </c>
    </row>
    <row r="153" spans="1:12" ht="92.25" hidden="1" customHeight="1">
      <c r="A153" s="83" t="s">
        <v>477</v>
      </c>
      <c r="B153" s="79" t="s">
        <v>122</v>
      </c>
      <c r="C153" s="79" t="s">
        <v>107</v>
      </c>
      <c r="D153" s="79" t="s">
        <v>129</v>
      </c>
      <c r="E153" s="80" t="s">
        <v>478</v>
      </c>
      <c r="F153" s="79" t="s">
        <v>84</v>
      </c>
      <c r="G153" s="79" t="s">
        <v>86</v>
      </c>
      <c r="H153" s="79" t="s">
        <v>295</v>
      </c>
      <c r="I153" s="47">
        <f>I154</f>
        <v>0</v>
      </c>
      <c r="J153" s="47">
        <f t="shared" ref="J153:K153" si="72">J154</f>
        <v>0</v>
      </c>
      <c r="K153" s="47">
        <f t="shared" si="72"/>
        <v>0</v>
      </c>
      <c r="L153" s="47">
        <v>0</v>
      </c>
    </row>
    <row r="154" spans="1:12" ht="133.5" hidden="1" customHeight="1">
      <c r="A154" s="84" t="s">
        <v>479</v>
      </c>
      <c r="B154" s="81" t="s">
        <v>122</v>
      </c>
      <c r="C154" s="81" t="s">
        <v>107</v>
      </c>
      <c r="D154" s="81" t="s">
        <v>129</v>
      </c>
      <c r="E154" s="82" t="s">
        <v>478</v>
      </c>
      <c r="F154" s="81" t="s">
        <v>133</v>
      </c>
      <c r="G154" s="81" t="s">
        <v>86</v>
      </c>
      <c r="H154" s="81" t="s">
        <v>295</v>
      </c>
      <c r="I154" s="48">
        <v>0</v>
      </c>
      <c r="J154" s="48">
        <v>0</v>
      </c>
      <c r="K154" s="48">
        <v>0</v>
      </c>
      <c r="L154" s="48"/>
    </row>
    <row r="155" spans="1:12" ht="51">
      <c r="A155" s="83" t="s">
        <v>396</v>
      </c>
      <c r="B155" s="79" t="s">
        <v>122</v>
      </c>
      <c r="C155" s="79" t="s">
        <v>107</v>
      </c>
      <c r="D155" s="79" t="s">
        <v>129</v>
      </c>
      <c r="E155" s="80" t="s">
        <v>397</v>
      </c>
      <c r="F155" s="79" t="s">
        <v>84</v>
      </c>
      <c r="G155" s="79" t="s">
        <v>86</v>
      </c>
      <c r="H155" s="79" t="s">
        <v>295</v>
      </c>
      <c r="I155" s="47">
        <f t="shared" ref="I155:L155" si="73">I156</f>
        <v>4071300</v>
      </c>
      <c r="J155" s="47">
        <f t="shared" si="73"/>
        <v>6948300</v>
      </c>
      <c r="K155" s="47">
        <f t="shared" si="73"/>
        <v>15035000</v>
      </c>
      <c r="L155" s="47">
        <f t="shared" si="73"/>
        <v>401500</v>
      </c>
    </row>
    <row r="156" spans="1:12" ht="140.25">
      <c r="A156" s="84" t="s">
        <v>398</v>
      </c>
      <c r="B156" s="81" t="s">
        <v>122</v>
      </c>
      <c r="C156" s="81" t="s">
        <v>107</v>
      </c>
      <c r="D156" s="81" t="s">
        <v>129</v>
      </c>
      <c r="E156" s="82" t="s">
        <v>397</v>
      </c>
      <c r="F156" s="81" t="s">
        <v>133</v>
      </c>
      <c r="G156" s="81" t="s">
        <v>86</v>
      </c>
      <c r="H156" s="81" t="s">
        <v>295</v>
      </c>
      <c r="I156" s="48">
        <v>4071300</v>
      </c>
      <c r="J156" s="48">
        <v>6948300</v>
      </c>
      <c r="K156" s="48">
        <v>15035000</v>
      </c>
      <c r="L156" s="48">
        <v>401500</v>
      </c>
    </row>
    <row r="157" spans="1:12" ht="69.75" hidden="1" customHeight="1">
      <c r="A157" s="83" t="s">
        <v>471</v>
      </c>
      <c r="B157" s="79" t="s">
        <v>122</v>
      </c>
      <c r="C157" s="79" t="s">
        <v>107</v>
      </c>
      <c r="D157" s="79" t="s">
        <v>129</v>
      </c>
      <c r="E157" s="80" t="s">
        <v>470</v>
      </c>
      <c r="F157" s="79" t="s">
        <v>84</v>
      </c>
      <c r="G157" s="79" t="s">
        <v>86</v>
      </c>
      <c r="H157" s="79" t="s">
        <v>295</v>
      </c>
      <c r="I157" s="47">
        <f>I158</f>
        <v>0</v>
      </c>
      <c r="J157" s="47">
        <f t="shared" ref="J157:L157" si="74">J158</f>
        <v>0</v>
      </c>
      <c r="K157" s="47">
        <f t="shared" si="74"/>
        <v>0</v>
      </c>
      <c r="L157" s="47">
        <f t="shared" si="74"/>
        <v>0</v>
      </c>
    </row>
    <row r="158" spans="1:12" ht="72.75" hidden="1" customHeight="1">
      <c r="A158" s="84" t="s">
        <v>472</v>
      </c>
      <c r="B158" s="81" t="s">
        <v>122</v>
      </c>
      <c r="C158" s="81" t="s">
        <v>107</v>
      </c>
      <c r="D158" s="81" t="s">
        <v>129</v>
      </c>
      <c r="E158" s="82" t="s">
        <v>470</v>
      </c>
      <c r="F158" s="81" t="s">
        <v>133</v>
      </c>
      <c r="G158" s="81" t="s">
        <v>86</v>
      </c>
      <c r="H158" s="81" t="s">
        <v>295</v>
      </c>
      <c r="I158" s="48"/>
      <c r="J158" s="48"/>
      <c r="K158" s="48"/>
      <c r="L158" s="48"/>
    </row>
    <row r="159" spans="1:12" ht="45" customHeight="1">
      <c r="A159" s="83" t="s">
        <v>497</v>
      </c>
      <c r="B159" s="79" t="s">
        <v>122</v>
      </c>
      <c r="C159" s="79" t="s">
        <v>107</v>
      </c>
      <c r="D159" s="79" t="s">
        <v>129</v>
      </c>
      <c r="E159" s="80" t="s">
        <v>498</v>
      </c>
      <c r="F159" s="79" t="s">
        <v>84</v>
      </c>
      <c r="G159" s="79" t="s">
        <v>86</v>
      </c>
      <c r="H159" s="79" t="s">
        <v>295</v>
      </c>
      <c r="I159" s="47">
        <f>I160</f>
        <v>53888500</v>
      </c>
      <c r="J159" s="47">
        <f t="shared" ref="J159:L159" si="75">J160</f>
        <v>0</v>
      </c>
      <c r="K159" s="47">
        <f t="shared" si="75"/>
        <v>0</v>
      </c>
      <c r="L159" s="47">
        <f t="shared" si="75"/>
        <v>0</v>
      </c>
    </row>
    <row r="160" spans="1:12" ht="51.75" customHeight="1">
      <c r="A160" s="84" t="s">
        <v>499</v>
      </c>
      <c r="B160" s="81" t="s">
        <v>122</v>
      </c>
      <c r="C160" s="81" t="s">
        <v>107</v>
      </c>
      <c r="D160" s="81" t="s">
        <v>129</v>
      </c>
      <c r="E160" s="82" t="s">
        <v>498</v>
      </c>
      <c r="F160" s="81" t="s">
        <v>133</v>
      </c>
      <c r="G160" s="81" t="s">
        <v>86</v>
      </c>
      <c r="H160" s="81" t="s">
        <v>295</v>
      </c>
      <c r="I160" s="48">
        <v>53888500</v>
      </c>
      <c r="J160" s="48">
        <v>0</v>
      </c>
      <c r="K160" s="48">
        <v>0</v>
      </c>
      <c r="L160" s="48">
        <v>0</v>
      </c>
    </row>
    <row r="161" spans="1:12" ht="51">
      <c r="A161" s="84" t="s">
        <v>399</v>
      </c>
      <c r="B161" s="81" t="s">
        <v>122</v>
      </c>
      <c r="C161" s="81" t="s">
        <v>107</v>
      </c>
      <c r="D161" s="81" t="s">
        <v>129</v>
      </c>
      <c r="E161" s="82" t="s">
        <v>400</v>
      </c>
      <c r="F161" s="81" t="s">
        <v>84</v>
      </c>
      <c r="G161" s="81" t="s">
        <v>86</v>
      </c>
      <c r="H161" s="81" t="s">
        <v>295</v>
      </c>
      <c r="I161" s="49">
        <f>I162</f>
        <v>35059600</v>
      </c>
      <c r="J161" s="49">
        <f t="shared" ref="J161:L161" si="76">J162</f>
        <v>33523600</v>
      </c>
      <c r="K161" s="49">
        <f t="shared" si="76"/>
        <v>32576600</v>
      </c>
      <c r="L161" s="49">
        <f t="shared" si="76"/>
        <v>9469900</v>
      </c>
    </row>
    <row r="162" spans="1:12" ht="63.75">
      <c r="A162" s="84" t="s">
        <v>401</v>
      </c>
      <c r="B162" s="81" t="s">
        <v>122</v>
      </c>
      <c r="C162" s="81" t="s">
        <v>107</v>
      </c>
      <c r="D162" s="81" t="s">
        <v>129</v>
      </c>
      <c r="E162" s="82" t="s">
        <v>400</v>
      </c>
      <c r="F162" s="81" t="s">
        <v>133</v>
      </c>
      <c r="G162" s="81" t="s">
        <v>86</v>
      </c>
      <c r="H162" s="81" t="s">
        <v>295</v>
      </c>
      <c r="I162" s="48">
        <v>35059600</v>
      </c>
      <c r="J162" s="48">
        <v>33523600</v>
      </c>
      <c r="K162" s="48">
        <v>32576600</v>
      </c>
      <c r="L162" s="48">
        <v>9469900</v>
      </c>
    </row>
    <row r="163" spans="1:12" ht="51">
      <c r="A163" s="83" t="s">
        <v>299</v>
      </c>
      <c r="B163" s="79" t="s">
        <v>122</v>
      </c>
      <c r="C163" s="79" t="s">
        <v>107</v>
      </c>
      <c r="D163" s="79" t="s">
        <v>129</v>
      </c>
      <c r="E163" s="80" t="s">
        <v>300</v>
      </c>
      <c r="F163" s="79" t="s">
        <v>84</v>
      </c>
      <c r="G163" s="79" t="s">
        <v>86</v>
      </c>
      <c r="H163" s="79" t="s">
        <v>295</v>
      </c>
      <c r="I163" s="47">
        <f>I164</f>
        <v>3000000</v>
      </c>
      <c r="J163" s="47">
        <f t="shared" ref="J163:L163" si="77">J164</f>
        <v>0</v>
      </c>
      <c r="K163" s="47">
        <f t="shared" si="77"/>
        <v>0</v>
      </c>
      <c r="L163" s="47">
        <f t="shared" si="77"/>
        <v>0</v>
      </c>
    </row>
    <row r="164" spans="1:12" ht="51">
      <c r="A164" s="84" t="s">
        <v>301</v>
      </c>
      <c r="B164" s="81" t="s">
        <v>122</v>
      </c>
      <c r="C164" s="81" t="s">
        <v>107</v>
      </c>
      <c r="D164" s="81" t="s">
        <v>129</v>
      </c>
      <c r="E164" s="82" t="s">
        <v>300</v>
      </c>
      <c r="F164" s="81" t="s">
        <v>133</v>
      </c>
      <c r="G164" s="81" t="s">
        <v>86</v>
      </c>
      <c r="H164" s="81" t="s">
        <v>295</v>
      </c>
      <c r="I164" s="48">
        <v>3000000</v>
      </c>
      <c r="J164" s="47">
        <v>0</v>
      </c>
      <c r="K164" s="78">
        <v>0</v>
      </c>
      <c r="L164" s="47">
        <v>0</v>
      </c>
    </row>
    <row r="165" spans="1:12" ht="25.5">
      <c r="A165" s="83" t="s">
        <v>402</v>
      </c>
      <c r="B165" s="79" t="s">
        <v>122</v>
      </c>
      <c r="C165" s="79" t="s">
        <v>107</v>
      </c>
      <c r="D165" s="79" t="s">
        <v>129</v>
      </c>
      <c r="E165" s="80" t="s">
        <v>302</v>
      </c>
      <c r="F165" s="79" t="s">
        <v>84</v>
      </c>
      <c r="G165" s="79" t="s">
        <v>86</v>
      </c>
      <c r="H165" s="79" t="s">
        <v>295</v>
      </c>
      <c r="I165" s="47">
        <f>I166</f>
        <v>2547926.4</v>
      </c>
      <c r="J165" s="47">
        <f t="shared" ref="J165:L165" si="78">J166</f>
        <v>0</v>
      </c>
      <c r="K165" s="47">
        <f t="shared" si="78"/>
        <v>0</v>
      </c>
      <c r="L165" s="47">
        <f t="shared" si="78"/>
        <v>0</v>
      </c>
    </row>
    <row r="166" spans="1:12" ht="38.25">
      <c r="A166" s="84" t="s">
        <v>403</v>
      </c>
      <c r="B166" s="81" t="s">
        <v>122</v>
      </c>
      <c r="C166" s="81" t="s">
        <v>107</v>
      </c>
      <c r="D166" s="81" t="s">
        <v>129</v>
      </c>
      <c r="E166" s="82" t="s">
        <v>302</v>
      </c>
      <c r="F166" s="81" t="s">
        <v>133</v>
      </c>
      <c r="G166" s="81" t="s">
        <v>86</v>
      </c>
      <c r="H166" s="81" t="s">
        <v>295</v>
      </c>
      <c r="I166" s="48">
        <v>2547926.4</v>
      </c>
      <c r="J166" s="47">
        <v>0</v>
      </c>
      <c r="K166" s="78">
        <v>0</v>
      </c>
      <c r="L166" s="48">
        <v>0</v>
      </c>
    </row>
    <row r="167" spans="1:12">
      <c r="A167" s="85" t="s">
        <v>236</v>
      </c>
      <c r="B167" s="79" t="s">
        <v>122</v>
      </c>
      <c r="C167" s="79" t="s">
        <v>107</v>
      </c>
      <c r="D167" s="79" t="s">
        <v>129</v>
      </c>
      <c r="E167" s="80">
        <v>29999</v>
      </c>
      <c r="F167" s="79" t="s">
        <v>84</v>
      </c>
      <c r="G167" s="79" t="s">
        <v>86</v>
      </c>
      <c r="H167" s="79" t="s">
        <v>295</v>
      </c>
      <c r="I167" s="47">
        <f t="shared" ref="I167:L167" si="79">I168</f>
        <v>88650530</v>
      </c>
      <c r="J167" s="47">
        <f t="shared" si="79"/>
        <v>40989700</v>
      </c>
      <c r="K167" s="47">
        <f t="shared" si="79"/>
        <v>37936800</v>
      </c>
      <c r="L167" s="47">
        <f t="shared" si="79"/>
        <v>37936800</v>
      </c>
    </row>
    <row r="168" spans="1:12" ht="25.5">
      <c r="A168" s="85" t="s">
        <v>237</v>
      </c>
      <c r="B168" s="79" t="s">
        <v>122</v>
      </c>
      <c r="C168" s="79" t="s">
        <v>107</v>
      </c>
      <c r="D168" s="79" t="s">
        <v>129</v>
      </c>
      <c r="E168" s="80" t="s">
        <v>238</v>
      </c>
      <c r="F168" s="79" t="s">
        <v>133</v>
      </c>
      <c r="G168" s="79" t="s">
        <v>86</v>
      </c>
      <c r="H168" s="79" t="s">
        <v>295</v>
      </c>
      <c r="I168" s="47">
        <f>SUM(I169:I195)</f>
        <v>88650530</v>
      </c>
      <c r="J168" s="47">
        <f>SUM(J169:J195)</f>
        <v>40989700</v>
      </c>
      <c r="K168" s="47">
        <f>SUM(K169:K195)</f>
        <v>37936800</v>
      </c>
      <c r="L168" s="47">
        <f>SUM(L169:L195)</f>
        <v>37936800</v>
      </c>
    </row>
    <row r="169" spans="1:12" ht="63.75">
      <c r="A169" s="86" t="s">
        <v>404</v>
      </c>
      <c r="B169" s="81" t="s">
        <v>122</v>
      </c>
      <c r="C169" s="81" t="s">
        <v>107</v>
      </c>
      <c r="D169" s="81" t="s">
        <v>129</v>
      </c>
      <c r="E169" s="82" t="s">
        <v>238</v>
      </c>
      <c r="F169" s="81" t="s">
        <v>133</v>
      </c>
      <c r="G169" s="81" t="s">
        <v>405</v>
      </c>
      <c r="H169" s="81" t="s">
        <v>295</v>
      </c>
      <c r="I169" s="48">
        <v>358900</v>
      </c>
      <c r="J169" s="48">
        <v>358900</v>
      </c>
      <c r="K169" s="78">
        <v>358900</v>
      </c>
      <c r="L169" s="48">
        <v>358900</v>
      </c>
    </row>
    <row r="170" spans="1:12" ht="102">
      <c r="A170" s="86" t="s">
        <v>500</v>
      </c>
      <c r="B170" s="81" t="s">
        <v>122</v>
      </c>
      <c r="C170" s="81" t="s">
        <v>107</v>
      </c>
      <c r="D170" s="81" t="s">
        <v>129</v>
      </c>
      <c r="E170" s="82" t="s">
        <v>238</v>
      </c>
      <c r="F170" s="81" t="s">
        <v>133</v>
      </c>
      <c r="G170" s="81" t="s">
        <v>340</v>
      </c>
      <c r="H170" s="81" t="s">
        <v>295</v>
      </c>
      <c r="I170" s="48">
        <v>1800000</v>
      </c>
      <c r="J170" s="48">
        <v>2700000</v>
      </c>
      <c r="K170" s="78">
        <v>0</v>
      </c>
      <c r="L170" s="48">
        <v>0</v>
      </c>
    </row>
    <row r="171" spans="1:12" ht="38.25">
      <c r="A171" s="87" t="s">
        <v>501</v>
      </c>
      <c r="B171" s="81" t="s">
        <v>122</v>
      </c>
      <c r="C171" s="81" t="s">
        <v>107</v>
      </c>
      <c r="D171" s="81" t="s">
        <v>129</v>
      </c>
      <c r="E171" s="82" t="s">
        <v>238</v>
      </c>
      <c r="F171" s="81" t="s">
        <v>133</v>
      </c>
      <c r="G171" s="81" t="s">
        <v>502</v>
      </c>
      <c r="H171" s="81" t="s">
        <v>295</v>
      </c>
      <c r="I171" s="48">
        <v>973100</v>
      </c>
      <c r="J171" s="48">
        <v>0</v>
      </c>
      <c r="K171" s="78">
        <v>0</v>
      </c>
      <c r="L171" s="48">
        <v>0</v>
      </c>
    </row>
    <row r="172" spans="1:12" ht="63.75" hidden="1">
      <c r="A172" s="87" t="s">
        <v>503</v>
      </c>
      <c r="B172" s="81" t="s">
        <v>122</v>
      </c>
      <c r="C172" s="81" t="s">
        <v>107</v>
      </c>
      <c r="D172" s="81" t="s">
        <v>129</v>
      </c>
      <c r="E172" s="82" t="s">
        <v>238</v>
      </c>
      <c r="F172" s="81" t="s">
        <v>133</v>
      </c>
      <c r="G172" s="81" t="s">
        <v>504</v>
      </c>
      <c r="H172" s="81" t="s">
        <v>295</v>
      </c>
      <c r="I172" s="48">
        <v>0</v>
      </c>
      <c r="J172" s="48">
        <v>0</v>
      </c>
      <c r="K172" s="48">
        <v>0</v>
      </c>
      <c r="L172" s="48">
        <v>0</v>
      </c>
    </row>
    <row r="173" spans="1:12" ht="178.5">
      <c r="A173" s="86" t="s">
        <v>428</v>
      </c>
      <c r="B173" s="81" t="s">
        <v>122</v>
      </c>
      <c r="C173" s="81" t="s">
        <v>107</v>
      </c>
      <c r="D173" s="81" t="s">
        <v>129</v>
      </c>
      <c r="E173" s="82" t="s">
        <v>238</v>
      </c>
      <c r="F173" s="81" t="s">
        <v>133</v>
      </c>
      <c r="G173" s="81" t="s">
        <v>239</v>
      </c>
      <c r="H173" s="81" t="s">
        <v>295</v>
      </c>
      <c r="I173" s="78">
        <v>347900</v>
      </c>
      <c r="J173" s="48">
        <v>358000</v>
      </c>
      <c r="K173" s="78">
        <v>358000</v>
      </c>
      <c r="L173" s="78">
        <v>358000</v>
      </c>
    </row>
    <row r="174" spans="1:12" ht="51">
      <c r="A174" s="86" t="s">
        <v>406</v>
      </c>
      <c r="B174" s="81" t="s">
        <v>122</v>
      </c>
      <c r="C174" s="81" t="s">
        <v>107</v>
      </c>
      <c r="D174" s="81" t="s">
        <v>129</v>
      </c>
      <c r="E174" s="82" t="s">
        <v>238</v>
      </c>
      <c r="F174" s="81" t="s">
        <v>133</v>
      </c>
      <c r="G174" s="81" t="s">
        <v>240</v>
      </c>
      <c r="H174" s="81" t="s">
        <v>295</v>
      </c>
      <c r="I174" s="78">
        <v>12000</v>
      </c>
      <c r="J174" s="48">
        <v>0</v>
      </c>
      <c r="K174" s="48">
        <v>0</v>
      </c>
      <c r="L174" s="48">
        <v>0</v>
      </c>
    </row>
    <row r="175" spans="1:12" ht="38.25">
      <c r="A175" s="88" t="s">
        <v>407</v>
      </c>
      <c r="B175" s="81" t="s">
        <v>122</v>
      </c>
      <c r="C175" s="81" t="s">
        <v>107</v>
      </c>
      <c r="D175" s="81" t="s">
        <v>129</v>
      </c>
      <c r="E175" s="82" t="s">
        <v>238</v>
      </c>
      <c r="F175" s="81" t="s">
        <v>133</v>
      </c>
      <c r="G175" s="81" t="s">
        <v>241</v>
      </c>
      <c r="H175" s="81" t="s">
        <v>295</v>
      </c>
      <c r="I175" s="78">
        <v>4111000</v>
      </c>
      <c r="J175" s="48">
        <v>0</v>
      </c>
      <c r="K175" s="48">
        <v>0</v>
      </c>
      <c r="L175" s="48">
        <v>0</v>
      </c>
    </row>
    <row r="176" spans="1:12" ht="63.75">
      <c r="A176" s="88" t="s">
        <v>408</v>
      </c>
      <c r="B176" s="81" t="s">
        <v>122</v>
      </c>
      <c r="C176" s="81" t="s">
        <v>107</v>
      </c>
      <c r="D176" s="81" t="s">
        <v>129</v>
      </c>
      <c r="E176" s="82" t="s">
        <v>238</v>
      </c>
      <c r="F176" s="81" t="s">
        <v>133</v>
      </c>
      <c r="G176" s="81" t="s">
        <v>242</v>
      </c>
      <c r="H176" s="81" t="s">
        <v>295</v>
      </c>
      <c r="I176" s="78">
        <v>140000</v>
      </c>
      <c r="J176" s="48">
        <v>20000</v>
      </c>
      <c r="K176" s="78">
        <v>140000</v>
      </c>
      <c r="L176" s="78">
        <v>140000</v>
      </c>
    </row>
    <row r="177" spans="1:12" ht="63.75">
      <c r="A177" s="88" t="s">
        <v>409</v>
      </c>
      <c r="B177" s="81" t="s">
        <v>122</v>
      </c>
      <c r="C177" s="81" t="s">
        <v>107</v>
      </c>
      <c r="D177" s="81" t="s">
        <v>129</v>
      </c>
      <c r="E177" s="82" t="s">
        <v>238</v>
      </c>
      <c r="F177" s="81" t="s">
        <v>133</v>
      </c>
      <c r="G177" s="81" t="s">
        <v>410</v>
      </c>
      <c r="H177" s="81" t="s">
        <v>295</v>
      </c>
      <c r="I177" s="78">
        <v>152400</v>
      </c>
      <c r="J177" s="48">
        <v>0</v>
      </c>
      <c r="K177" s="48">
        <v>0</v>
      </c>
      <c r="L177" s="48">
        <v>0</v>
      </c>
    </row>
    <row r="178" spans="1:12" ht="51">
      <c r="A178" s="88" t="s">
        <v>505</v>
      </c>
      <c r="B178" s="81" t="s">
        <v>122</v>
      </c>
      <c r="C178" s="81" t="s">
        <v>107</v>
      </c>
      <c r="D178" s="81" t="s">
        <v>129</v>
      </c>
      <c r="E178" s="82" t="s">
        <v>238</v>
      </c>
      <c r="F178" s="81" t="s">
        <v>133</v>
      </c>
      <c r="G178" s="81" t="s">
        <v>506</v>
      </c>
      <c r="H178" s="81" t="s">
        <v>295</v>
      </c>
      <c r="I178" s="78">
        <v>10000000</v>
      </c>
      <c r="J178" s="48">
        <v>0</v>
      </c>
      <c r="K178" s="48">
        <v>0</v>
      </c>
      <c r="L178" s="48">
        <v>0</v>
      </c>
    </row>
    <row r="179" spans="1:12" ht="89.25">
      <c r="A179" s="88" t="s">
        <v>411</v>
      </c>
      <c r="B179" s="81" t="s">
        <v>122</v>
      </c>
      <c r="C179" s="81" t="s">
        <v>107</v>
      </c>
      <c r="D179" s="81" t="s">
        <v>129</v>
      </c>
      <c r="E179" s="82" t="s">
        <v>238</v>
      </c>
      <c r="F179" s="81" t="s">
        <v>133</v>
      </c>
      <c r="G179" s="81" t="s">
        <v>243</v>
      </c>
      <c r="H179" s="81" t="s">
        <v>295</v>
      </c>
      <c r="I179" s="78">
        <v>994500</v>
      </c>
      <c r="J179" s="48">
        <v>1504500</v>
      </c>
      <c r="K179" s="78">
        <v>1031600</v>
      </c>
      <c r="L179" s="78">
        <v>1031600</v>
      </c>
    </row>
    <row r="180" spans="1:12" ht="77.25" customHeight="1">
      <c r="A180" s="88" t="s">
        <v>412</v>
      </c>
      <c r="B180" s="81" t="s">
        <v>122</v>
      </c>
      <c r="C180" s="81" t="s">
        <v>107</v>
      </c>
      <c r="D180" s="81" t="s">
        <v>129</v>
      </c>
      <c r="E180" s="82" t="s">
        <v>238</v>
      </c>
      <c r="F180" s="81" t="s">
        <v>133</v>
      </c>
      <c r="G180" s="81" t="s">
        <v>413</v>
      </c>
      <c r="H180" s="81" t="s">
        <v>295</v>
      </c>
      <c r="I180" s="78">
        <v>3499990</v>
      </c>
      <c r="J180" s="48">
        <v>0</v>
      </c>
      <c r="K180" s="48">
        <v>0</v>
      </c>
      <c r="L180" s="48">
        <v>0</v>
      </c>
    </row>
    <row r="181" spans="1:12" ht="51">
      <c r="A181" s="88" t="s">
        <v>507</v>
      </c>
      <c r="B181" s="81" t="s">
        <v>122</v>
      </c>
      <c r="C181" s="81" t="s">
        <v>107</v>
      </c>
      <c r="D181" s="81" t="s">
        <v>129</v>
      </c>
      <c r="E181" s="82" t="s">
        <v>238</v>
      </c>
      <c r="F181" s="81" t="s">
        <v>133</v>
      </c>
      <c r="G181" s="81" t="s">
        <v>508</v>
      </c>
      <c r="H181" s="81" t="s">
        <v>295</v>
      </c>
      <c r="I181" s="78">
        <v>6638500</v>
      </c>
      <c r="J181" s="48">
        <v>0</v>
      </c>
      <c r="K181" s="48">
        <v>0</v>
      </c>
      <c r="L181" s="48">
        <v>0</v>
      </c>
    </row>
    <row r="182" spans="1:12" ht="89.25">
      <c r="A182" s="88" t="s">
        <v>416</v>
      </c>
      <c r="B182" s="81" t="s">
        <v>122</v>
      </c>
      <c r="C182" s="81" t="s">
        <v>107</v>
      </c>
      <c r="D182" s="81" t="s">
        <v>129</v>
      </c>
      <c r="E182" s="82" t="s">
        <v>238</v>
      </c>
      <c r="F182" s="81" t="s">
        <v>133</v>
      </c>
      <c r="G182" s="81" t="s">
        <v>417</v>
      </c>
      <c r="H182" s="81" t="s">
        <v>295</v>
      </c>
      <c r="I182" s="78">
        <v>110000</v>
      </c>
      <c r="J182" s="48">
        <v>0</v>
      </c>
      <c r="K182" s="48">
        <v>0</v>
      </c>
      <c r="L182" s="48">
        <v>0</v>
      </c>
    </row>
    <row r="183" spans="1:12" ht="51">
      <c r="A183" s="88" t="s">
        <v>414</v>
      </c>
      <c r="B183" s="81" t="s">
        <v>122</v>
      </c>
      <c r="C183" s="81" t="s">
        <v>107</v>
      </c>
      <c r="D183" s="81" t="s">
        <v>129</v>
      </c>
      <c r="E183" s="82" t="s">
        <v>238</v>
      </c>
      <c r="F183" s="81" t="s">
        <v>133</v>
      </c>
      <c r="G183" s="81" t="s">
        <v>415</v>
      </c>
      <c r="H183" s="81" t="s">
        <v>295</v>
      </c>
      <c r="I183" s="78">
        <v>541530</v>
      </c>
      <c r="J183" s="48">
        <v>0</v>
      </c>
      <c r="K183" s="48">
        <v>0</v>
      </c>
      <c r="L183" s="48">
        <v>0</v>
      </c>
    </row>
    <row r="184" spans="1:12" ht="38.25">
      <c r="A184" s="88" t="s">
        <v>509</v>
      </c>
      <c r="B184" s="81" t="s">
        <v>122</v>
      </c>
      <c r="C184" s="81" t="s">
        <v>107</v>
      </c>
      <c r="D184" s="81" t="s">
        <v>129</v>
      </c>
      <c r="E184" s="82" t="s">
        <v>238</v>
      </c>
      <c r="F184" s="81" t="s">
        <v>133</v>
      </c>
      <c r="G184" s="81" t="s">
        <v>510</v>
      </c>
      <c r="H184" s="81" t="s">
        <v>295</v>
      </c>
      <c r="I184" s="78">
        <v>1231800</v>
      </c>
      <c r="J184" s="48">
        <v>0</v>
      </c>
      <c r="K184" s="48">
        <v>0</v>
      </c>
      <c r="L184" s="48">
        <v>0</v>
      </c>
    </row>
    <row r="185" spans="1:12" ht="51">
      <c r="A185" s="88" t="s">
        <v>418</v>
      </c>
      <c r="B185" s="81" t="s">
        <v>122</v>
      </c>
      <c r="C185" s="81" t="s">
        <v>107</v>
      </c>
      <c r="D185" s="81" t="s">
        <v>129</v>
      </c>
      <c r="E185" s="82" t="s">
        <v>238</v>
      </c>
      <c r="F185" s="81" t="s">
        <v>133</v>
      </c>
      <c r="G185" s="81" t="s">
        <v>314</v>
      </c>
      <c r="H185" s="81" t="s">
        <v>295</v>
      </c>
      <c r="I185" s="78">
        <v>351400</v>
      </c>
      <c r="J185" s="78">
        <v>351100</v>
      </c>
      <c r="K185" s="78">
        <v>351100</v>
      </c>
      <c r="L185" s="78">
        <v>351100</v>
      </c>
    </row>
    <row r="186" spans="1:12" ht="51">
      <c r="A186" s="88" t="s">
        <v>419</v>
      </c>
      <c r="B186" s="81" t="s">
        <v>122</v>
      </c>
      <c r="C186" s="81" t="s">
        <v>107</v>
      </c>
      <c r="D186" s="81" t="s">
        <v>129</v>
      </c>
      <c r="E186" s="82" t="s">
        <v>238</v>
      </c>
      <c r="F186" s="81" t="s">
        <v>133</v>
      </c>
      <c r="G186" s="81" t="s">
        <v>244</v>
      </c>
      <c r="H186" s="81" t="s">
        <v>295</v>
      </c>
      <c r="I186" s="78">
        <v>8562200</v>
      </c>
      <c r="J186" s="78">
        <v>0</v>
      </c>
      <c r="K186" s="78">
        <v>0</v>
      </c>
      <c r="L186" s="78">
        <v>0</v>
      </c>
    </row>
    <row r="187" spans="1:12" ht="63.75">
      <c r="A187" s="88" t="s">
        <v>420</v>
      </c>
      <c r="B187" s="81" t="s">
        <v>122</v>
      </c>
      <c r="C187" s="81" t="s">
        <v>107</v>
      </c>
      <c r="D187" s="81" t="s">
        <v>129</v>
      </c>
      <c r="E187" s="82" t="s">
        <v>238</v>
      </c>
      <c r="F187" s="81" t="s">
        <v>133</v>
      </c>
      <c r="G187" s="81" t="s">
        <v>245</v>
      </c>
      <c r="H187" s="81" t="s">
        <v>295</v>
      </c>
      <c r="I187" s="78">
        <v>26207500</v>
      </c>
      <c r="J187" s="78">
        <v>26230200</v>
      </c>
      <c r="K187" s="78">
        <v>26230200</v>
      </c>
      <c r="L187" s="78">
        <v>26230200</v>
      </c>
    </row>
    <row r="188" spans="1:12" ht="76.5">
      <c r="A188" s="88" t="s">
        <v>511</v>
      </c>
      <c r="B188" s="81" t="s">
        <v>122</v>
      </c>
      <c r="C188" s="81" t="s">
        <v>107</v>
      </c>
      <c r="D188" s="81" t="s">
        <v>129</v>
      </c>
      <c r="E188" s="82" t="s">
        <v>238</v>
      </c>
      <c r="F188" s="81" t="s">
        <v>133</v>
      </c>
      <c r="G188" s="81" t="s">
        <v>512</v>
      </c>
      <c r="H188" s="81" t="s">
        <v>295</v>
      </c>
      <c r="I188" s="78">
        <v>669310</v>
      </c>
      <c r="J188" s="78">
        <v>0</v>
      </c>
      <c r="K188" s="78">
        <v>0</v>
      </c>
      <c r="L188" s="78">
        <v>0</v>
      </c>
    </row>
    <row r="189" spans="1:12" ht="63.75">
      <c r="A189" s="88" t="s">
        <v>421</v>
      </c>
      <c r="B189" s="81" t="s">
        <v>122</v>
      </c>
      <c r="C189" s="81" t="s">
        <v>107</v>
      </c>
      <c r="D189" s="81" t="s">
        <v>129</v>
      </c>
      <c r="E189" s="82" t="s">
        <v>238</v>
      </c>
      <c r="F189" s="81" t="s">
        <v>133</v>
      </c>
      <c r="G189" s="81" t="s">
        <v>247</v>
      </c>
      <c r="H189" s="81" t="s">
        <v>295</v>
      </c>
      <c r="I189" s="78">
        <v>7720000</v>
      </c>
      <c r="J189" s="78">
        <v>7640000</v>
      </c>
      <c r="K189" s="78">
        <v>7640000</v>
      </c>
      <c r="L189" s="78">
        <v>7640000</v>
      </c>
    </row>
    <row r="190" spans="1:12" ht="51">
      <c r="A190" s="88" t="s">
        <v>422</v>
      </c>
      <c r="B190" s="81" t="s">
        <v>122</v>
      </c>
      <c r="C190" s="81" t="s">
        <v>107</v>
      </c>
      <c r="D190" s="81" t="s">
        <v>129</v>
      </c>
      <c r="E190" s="82" t="s">
        <v>238</v>
      </c>
      <c r="F190" s="81" t="s">
        <v>133</v>
      </c>
      <c r="G190" s="81" t="s">
        <v>246</v>
      </c>
      <c r="H190" s="81" t="s">
        <v>295</v>
      </c>
      <c r="I190" s="78">
        <v>94700</v>
      </c>
      <c r="J190" s="78">
        <v>0</v>
      </c>
      <c r="K190" s="78">
        <v>0</v>
      </c>
      <c r="L190" s="78">
        <v>0</v>
      </c>
    </row>
    <row r="191" spans="1:12" ht="165.75">
      <c r="A191" s="86" t="s">
        <v>423</v>
      </c>
      <c r="B191" s="81" t="s">
        <v>122</v>
      </c>
      <c r="C191" s="81" t="s">
        <v>107</v>
      </c>
      <c r="D191" s="81" t="s">
        <v>129</v>
      </c>
      <c r="E191" s="82" t="s">
        <v>238</v>
      </c>
      <c r="F191" s="81" t="s">
        <v>133</v>
      </c>
      <c r="G191" s="81" t="s">
        <v>248</v>
      </c>
      <c r="H191" s="81" t="s">
        <v>295</v>
      </c>
      <c r="I191" s="78">
        <v>8580000</v>
      </c>
      <c r="J191" s="78">
        <v>0</v>
      </c>
      <c r="K191" s="78">
        <v>0</v>
      </c>
      <c r="L191" s="78">
        <v>0</v>
      </c>
    </row>
    <row r="192" spans="1:12" ht="51">
      <c r="A192" s="86" t="s">
        <v>520</v>
      </c>
      <c r="B192" s="81" t="s">
        <v>122</v>
      </c>
      <c r="C192" s="81" t="s">
        <v>107</v>
      </c>
      <c r="D192" s="81" t="s">
        <v>129</v>
      </c>
      <c r="E192" s="82" t="s">
        <v>238</v>
      </c>
      <c r="F192" s="81" t="s">
        <v>133</v>
      </c>
      <c r="G192" s="81" t="s">
        <v>521</v>
      </c>
      <c r="H192" s="81" t="s">
        <v>295</v>
      </c>
      <c r="I192" s="78">
        <v>0</v>
      </c>
      <c r="J192" s="78">
        <v>1827000</v>
      </c>
      <c r="K192" s="78">
        <v>1827000</v>
      </c>
      <c r="L192" s="49">
        <v>1827000</v>
      </c>
    </row>
    <row r="193" spans="1:12" ht="89.25">
      <c r="A193" s="88" t="s">
        <v>424</v>
      </c>
      <c r="B193" s="81" t="s">
        <v>122</v>
      </c>
      <c r="C193" s="81" t="s">
        <v>107</v>
      </c>
      <c r="D193" s="81" t="s">
        <v>129</v>
      </c>
      <c r="E193" s="82" t="s">
        <v>238</v>
      </c>
      <c r="F193" s="81" t="s">
        <v>133</v>
      </c>
      <c r="G193" s="81" t="s">
        <v>249</v>
      </c>
      <c r="H193" s="81" t="s">
        <v>295</v>
      </c>
      <c r="I193" s="78">
        <v>2982300</v>
      </c>
      <c r="J193" s="78">
        <v>0</v>
      </c>
      <c r="K193" s="78">
        <v>0</v>
      </c>
      <c r="L193" s="78">
        <v>0</v>
      </c>
    </row>
    <row r="194" spans="1:12" ht="127.5">
      <c r="A194" s="88" t="s">
        <v>425</v>
      </c>
      <c r="B194" s="81" t="s">
        <v>122</v>
      </c>
      <c r="C194" s="81" t="s">
        <v>107</v>
      </c>
      <c r="D194" s="81" t="s">
        <v>129</v>
      </c>
      <c r="E194" s="82" t="s">
        <v>238</v>
      </c>
      <c r="F194" s="81" t="s">
        <v>133</v>
      </c>
      <c r="G194" s="81" t="s">
        <v>250</v>
      </c>
      <c r="H194" s="81" t="s">
        <v>295</v>
      </c>
      <c r="I194" s="78">
        <v>427500</v>
      </c>
      <c r="J194" s="78">
        <v>0</v>
      </c>
      <c r="K194" s="78">
        <v>0</v>
      </c>
      <c r="L194" s="78">
        <v>0</v>
      </c>
    </row>
    <row r="195" spans="1:12" ht="76.5">
      <c r="A195" s="88" t="s">
        <v>426</v>
      </c>
      <c r="B195" s="81" t="s">
        <v>122</v>
      </c>
      <c r="C195" s="81" t="s">
        <v>107</v>
      </c>
      <c r="D195" s="81" t="s">
        <v>129</v>
      </c>
      <c r="E195" s="82" t="s">
        <v>238</v>
      </c>
      <c r="F195" s="81" t="s">
        <v>133</v>
      </c>
      <c r="G195" s="81" t="s">
        <v>427</v>
      </c>
      <c r="H195" s="81" t="s">
        <v>295</v>
      </c>
      <c r="I195" s="78">
        <v>2144000</v>
      </c>
      <c r="J195" s="78">
        <v>0</v>
      </c>
      <c r="K195" s="78">
        <v>0</v>
      </c>
      <c r="L195" s="49">
        <v>0</v>
      </c>
    </row>
    <row r="196" spans="1:12" ht="25.5">
      <c r="A196" s="91" t="s">
        <v>341</v>
      </c>
      <c r="B196" s="79" t="s">
        <v>122</v>
      </c>
      <c r="C196" s="79" t="s">
        <v>107</v>
      </c>
      <c r="D196" s="79" t="s">
        <v>129</v>
      </c>
      <c r="E196" s="80" t="s">
        <v>195</v>
      </c>
      <c r="F196" s="79" t="s">
        <v>84</v>
      </c>
      <c r="G196" s="79" t="s">
        <v>86</v>
      </c>
      <c r="H196" s="79" t="s">
        <v>295</v>
      </c>
      <c r="I196" s="50">
        <f>I197+I222+I226+I228+I230+I224</f>
        <v>1022882574.28</v>
      </c>
      <c r="J196" s="50">
        <f t="shared" ref="J196:L196" si="80">J197+J222+J226+J228+J230+J224</f>
        <v>1077163500</v>
      </c>
      <c r="K196" s="50">
        <f t="shared" si="80"/>
        <v>1065771800</v>
      </c>
      <c r="L196" s="50">
        <f t="shared" si="80"/>
        <v>1061659600</v>
      </c>
    </row>
    <row r="197" spans="1:12" ht="38.25">
      <c r="A197" s="92" t="s">
        <v>251</v>
      </c>
      <c r="B197" s="79" t="s">
        <v>122</v>
      </c>
      <c r="C197" s="79" t="s">
        <v>107</v>
      </c>
      <c r="D197" s="79" t="s">
        <v>129</v>
      </c>
      <c r="E197" s="80" t="s">
        <v>252</v>
      </c>
      <c r="F197" s="79" t="s">
        <v>84</v>
      </c>
      <c r="G197" s="79" t="s">
        <v>86</v>
      </c>
      <c r="H197" s="79" t="s">
        <v>295</v>
      </c>
      <c r="I197" s="89">
        <f t="shared" ref="I197:L197" si="81">I198</f>
        <v>1008272390</v>
      </c>
      <c r="J197" s="89">
        <f t="shared" si="81"/>
        <v>1068835600</v>
      </c>
      <c r="K197" s="89">
        <f t="shared" si="81"/>
        <v>1056091000</v>
      </c>
      <c r="L197" s="89">
        <f t="shared" si="81"/>
        <v>1057755200</v>
      </c>
    </row>
    <row r="198" spans="1:12" ht="38.25">
      <c r="A198" s="92" t="s">
        <v>253</v>
      </c>
      <c r="B198" s="79" t="s">
        <v>122</v>
      </c>
      <c r="C198" s="79" t="s">
        <v>107</v>
      </c>
      <c r="D198" s="79" t="s">
        <v>129</v>
      </c>
      <c r="E198" s="80" t="s">
        <v>252</v>
      </c>
      <c r="F198" s="79" t="s">
        <v>133</v>
      </c>
      <c r="G198" s="79" t="s">
        <v>86</v>
      </c>
      <c r="H198" s="79" t="s">
        <v>295</v>
      </c>
      <c r="I198" s="89">
        <f>SUM(I199:I221)</f>
        <v>1008272390</v>
      </c>
      <c r="J198" s="89">
        <f t="shared" ref="J198:L198" si="82">SUM(J199:J221)</f>
        <v>1068835600</v>
      </c>
      <c r="K198" s="89">
        <f t="shared" si="82"/>
        <v>1056091000</v>
      </c>
      <c r="L198" s="89">
        <f t="shared" si="82"/>
        <v>1057755200</v>
      </c>
    </row>
    <row r="199" spans="1:12" ht="102">
      <c r="A199" s="88" t="s">
        <v>434</v>
      </c>
      <c r="B199" s="81" t="s">
        <v>122</v>
      </c>
      <c r="C199" s="81" t="s">
        <v>107</v>
      </c>
      <c r="D199" s="81" t="s">
        <v>129</v>
      </c>
      <c r="E199" s="93" t="s">
        <v>252</v>
      </c>
      <c r="F199" s="81" t="s">
        <v>133</v>
      </c>
      <c r="G199" s="81" t="s">
        <v>315</v>
      </c>
      <c r="H199" s="81" t="s">
        <v>295</v>
      </c>
      <c r="I199" s="78">
        <v>906300</v>
      </c>
      <c r="J199" s="78">
        <v>911400</v>
      </c>
      <c r="K199" s="78">
        <v>911400</v>
      </c>
      <c r="L199" s="49">
        <v>911400</v>
      </c>
    </row>
    <row r="200" spans="1:12" ht="89.25">
      <c r="A200" s="88" t="s">
        <v>435</v>
      </c>
      <c r="B200" s="81" t="s">
        <v>122</v>
      </c>
      <c r="C200" s="81" t="s">
        <v>107</v>
      </c>
      <c r="D200" s="81" t="s">
        <v>129</v>
      </c>
      <c r="E200" s="93" t="s">
        <v>252</v>
      </c>
      <c r="F200" s="81" t="s">
        <v>133</v>
      </c>
      <c r="G200" s="81">
        <v>2438</v>
      </c>
      <c r="H200" s="81">
        <v>150</v>
      </c>
      <c r="I200" s="78">
        <v>8700</v>
      </c>
      <c r="J200" s="78">
        <v>0</v>
      </c>
      <c r="K200" s="78">
        <v>0</v>
      </c>
      <c r="L200" s="78">
        <v>0</v>
      </c>
    </row>
    <row r="201" spans="1:12" ht="216.75">
      <c r="A201" s="88" t="s">
        <v>436</v>
      </c>
      <c r="B201" s="81" t="s">
        <v>122</v>
      </c>
      <c r="C201" s="81" t="s">
        <v>107</v>
      </c>
      <c r="D201" s="81" t="s">
        <v>129</v>
      </c>
      <c r="E201" s="93" t="s">
        <v>252</v>
      </c>
      <c r="F201" s="81" t="s">
        <v>133</v>
      </c>
      <c r="G201" s="81" t="s">
        <v>271</v>
      </c>
      <c r="H201" s="81" t="s">
        <v>295</v>
      </c>
      <c r="I201" s="78">
        <v>88656400</v>
      </c>
      <c r="J201" s="78">
        <v>90344200</v>
      </c>
      <c r="K201" s="78">
        <v>90344200</v>
      </c>
      <c r="L201" s="78">
        <v>90344200</v>
      </c>
    </row>
    <row r="202" spans="1:12" ht="229.5">
      <c r="A202" s="88" t="s">
        <v>437</v>
      </c>
      <c r="B202" s="81" t="s">
        <v>122</v>
      </c>
      <c r="C202" s="81" t="s">
        <v>107</v>
      </c>
      <c r="D202" s="81" t="s">
        <v>129</v>
      </c>
      <c r="E202" s="93" t="s">
        <v>252</v>
      </c>
      <c r="F202" s="81" t="s">
        <v>133</v>
      </c>
      <c r="G202" s="81" t="s">
        <v>272</v>
      </c>
      <c r="H202" s="81" t="s">
        <v>295</v>
      </c>
      <c r="I202" s="78">
        <v>92779280</v>
      </c>
      <c r="J202" s="78">
        <v>92779300</v>
      </c>
      <c r="K202" s="78">
        <v>92779300</v>
      </c>
      <c r="L202" s="78">
        <v>92779300</v>
      </c>
    </row>
    <row r="203" spans="1:12" ht="76.5">
      <c r="A203" s="88" t="s">
        <v>438</v>
      </c>
      <c r="B203" s="81" t="s">
        <v>122</v>
      </c>
      <c r="C203" s="81" t="s">
        <v>107</v>
      </c>
      <c r="D203" s="81" t="s">
        <v>129</v>
      </c>
      <c r="E203" s="93" t="s">
        <v>252</v>
      </c>
      <c r="F203" s="81" t="s">
        <v>133</v>
      </c>
      <c r="G203" s="81" t="s">
        <v>254</v>
      </c>
      <c r="H203" s="81" t="s">
        <v>295</v>
      </c>
      <c r="I203" s="78">
        <v>80900</v>
      </c>
      <c r="J203" s="78">
        <v>81000</v>
      </c>
      <c r="K203" s="78">
        <v>81000</v>
      </c>
      <c r="L203" s="78">
        <v>81000</v>
      </c>
    </row>
    <row r="204" spans="1:12" ht="76.5">
      <c r="A204" s="88" t="s">
        <v>439</v>
      </c>
      <c r="B204" s="81" t="s">
        <v>122</v>
      </c>
      <c r="C204" s="81" t="s">
        <v>107</v>
      </c>
      <c r="D204" s="81" t="s">
        <v>129</v>
      </c>
      <c r="E204" s="93" t="s">
        <v>252</v>
      </c>
      <c r="F204" s="81" t="s">
        <v>133</v>
      </c>
      <c r="G204" s="81" t="s">
        <v>433</v>
      </c>
      <c r="H204" s="81" t="s">
        <v>295</v>
      </c>
      <c r="I204" s="78">
        <v>2047000</v>
      </c>
      <c r="J204" s="78">
        <v>1887000</v>
      </c>
      <c r="K204" s="78">
        <v>1887000</v>
      </c>
      <c r="L204" s="78">
        <v>1887000</v>
      </c>
    </row>
    <row r="205" spans="1:12" ht="89.25">
      <c r="A205" s="88" t="s">
        <v>440</v>
      </c>
      <c r="B205" s="81" t="s">
        <v>122</v>
      </c>
      <c r="C205" s="81" t="s">
        <v>107</v>
      </c>
      <c r="D205" s="81" t="s">
        <v>129</v>
      </c>
      <c r="E205" s="93" t="s">
        <v>252</v>
      </c>
      <c r="F205" s="81" t="s">
        <v>133</v>
      </c>
      <c r="G205" s="81" t="s">
        <v>255</v>
      </c>
      <c r="H205" s="81" t="s">
        <v>295</v>
      </c>
      <c r="I205" s="78">
        <v>826100</v>
      </c>
      <c r="J205" s="78">
        <v>828000</v>
      </c>
      <c r="K205" s="78">
        <v>828000</v>
      </c>
      <c r="L205" s="78">
        <v>828000</v>
      </c>
    </row>
    <row r="206" spans="1:12" ht="76.5">
      <c r="A206" s="88" t="s">
        <v>441</v>
      </c>
      <c r="B206" s="81" t="s">
        <v>122</v>
      </c>
      <c r="C206" s="81" t="s">
        <v>107</v>
      </c>
      <c r="D206" s="81" t="s">
        <v>129</v>
      </c>
      <c r="E206" s="93" t="s">
        <v>252</v>
      </c>
      <c r="F206" s="81" t="s">
        <v>133</v>
      </c>
      <c r="G206" s="81" t="s">
        <v>256</v>
      </c>
      <c r="H206" s="81" t="s">
        <v>295</v>
      </c>
      <c r="I206" s="49">
        <v>300800</v>
      </c>
      <c r="J206" s="78">
        <v>302500</v>
      </c>
      <c r="K206" s="78">
        <v>302500</v>
      </c>
      <c r="L206" s="49">
        <v>302500</v>
      </c>
    </row>
    <row r="207" spans="1:12" ht="51">
      <c r="A207" s="88" t="s">
        <v>442</v>
      </c>
      <c r="B207" s="81" t="s">
        <v>122</v>
      </c>
      <c r="C207" s="81" t="s">
        <v>107</v>
      </c>
      <c r="D207" s="81" t="s">
        <v>129</v>
      </c>
      <c r="E207" s="93" t="s">
        <v>252</v>
      </c>
      <c r="F207" s="81" t="s">
        <v>133</v>
      </c>
      <c r="G207" s="81" t="s">
        <v>257</v>
      </c>
      <c r="H207" s="81" t="s">
        <v>295</v>
      </c>
      <c r="I207" s="78">
        <v>1739200</v>
      </c>
      <c r="J207" s="78">
        <v>1742200</v>
      </c>
      <c r="K207" s="78">
        <v>1742200</v>
      </c>
      <c r="L207" s="49">
        <v>1742200</v>
      </c>
    </row>
    <row r="208" spans="1:12" ht="63.75">
      <c r="A208" s="88" t="s">
        <v>443</v>
      </c>
      <c r="B208" s="81" t="s">
        <v>122</v>
      </c>
      <c r="C208" s="81" t="s">
        <v>107</v>
      </c>
      <c r="D208" s="81" t="s">
        <v>129</v>
      </c>
      <c r="E208" s="93" t="s">
        <v>252</v>
      </c>
      <c r="F208" s="81" t="s">
        <v>133</v>
      </c>
      <c r="G208" s="81" t="s">
        <v>258</v>
      </c>
      <c r="H208" s="81">
        <v>150</v>
      </c>
      <c r="I208" s="78">
        <v>761400</v>
      </c>
      <c r="J208" s="78">
        <v>786000</v>
      </c>
      <c r="K208" s="78">
        <v>786000</v>
      </c>
      <c r="L208" s="49">
        <v>786000</v>
      </c>
    </row>
    <row r="209" spans="1:12" ht="63.75">
      <c r="A209" s="88" t="s">
        <v>444</v>
      </c>
      <c r="B209" s="90" t="s">
        <v>122</v>
      </c>
      <c r="C209" s="90" t="s">
        <v>107</v>
      </c>
      <c r="D209" s="90" t="s">
        <v>129</v>
      </c>
      <c r="E209" s="90" t="s">
        <v>252</v>
      </c>
      <c r="F209" s="90" t="s">
        <v>133</v>
      </c>
      <c r="G209" s="90" t="s">
        <v>259</v>
      </c>
      <c r="H209" s="90">
        <v>150</v>
      </c>
      <c r="I209" s="49">
        <v>89100</v>
      </c>
      <c r="J209" s="78">
        <v>131900</v>
      </c>
      <c r="K209" s="78">
        <v>131900</v>
      </c>
      <c r="L209" s="49">
        <v>131900</v>
      </c>
    </row>
    <row r="210" spans="1:12" ht="63.75">
      <c r="A210" s="88" t="s">
        <v>445</v>
      </c>
      <c r="B210" s="90" t="s">
        <v>122</v>
      </c>
      <c r="C210" s="90" t="s">
        <v>107</v>
      </c>
      <c r="D210" s="90" t="s">
        <v>129</v>
      </c>
      <c r="E210" s="90" t="s">
        <v>252</v>
      </c>
      <c r="F210" s="90" t="s">
        <v>133</v>
      </c>
      <c r="G210" s="90" t="s">
        <v>260</v>
      </c>
      <c r="H210" s="90">
        <v>150</v>
      </c>
      <c r="I210" s="49">
        <v>6045800</v>
      </c>
      <c r="J210" s="78">
        <v>6099700</v>
      </c>
      <c r="K210" s="78">
        <v>6099700</v>
      </c>
      <c r="L210" s="49">
        <v>6099700</v>
      </c>
    </row>
    <row r="211" spans="1:12" ht="127.5">
      <c r="A211" s="88" t="s">
        <v>446</v>
      </c>
      <c r="B211" s="90" t="s">
        <v>122</v>
      </c>
      <c r="C211" s="90" t="s">
        <v>107</v>
      </c>
      <c r="D211" s="90" t="s">
        <v>129</v>
      </c>
      <c r="E211" s="90" t="s">
        <v>252</v>
      </c>
      <c r="F211" s="90" t="s">
        <v>133</v>
      </c>
      <c r="G211" s="90" t="s">
        <v>261</v>
      </c>
      <c r="H211" s="90">
        <v>150</v>
      </c>
      <c r="I211" s="78">
        <v>800300</v>
      </c>
      <c r="J211" s="78">
        <v>817000</v>
      </c>
      <c r="K211" s="78">
        <v>817000</v>
      </c>
      <c r="L211" s="49">
        <v>817000</v>
      </c>
    </row>
    <row r="212" spans="1:12" ht="165.75">
      <c r="A212" s="88" t="s">
        <v>447</v>
      </c>
      <c r="B212" s="90" t="s">
        <v>122</v>
      </c>
      <c r="C212" s="82" t="s">
        <v>107</v>
      </c>
      <c r="D212" s="82" t="s">
        <v>129</v>
      </c>
      <c r="E212" s="82" t="s">
        <v>252</v>
      </c>
      <c r="F212" s="82" t="s">
        <v>133</v>
      </c>
      <c r="G212" s="82" t="s">
        <v>262</v>
      </c>
      <c r="H212" s="82">
        <v>150</v>
      </c>
      <c r="I212" s="78">
        <v>383587800</v>
      </c>
      <c r="J212" s="78">
        <v>386185600</v>
      </c>
      <c r="K212" s="78">
        <v>386185600</v>
      </c>
      <c r="L212" s="49">
        <v>386185600</v>
      </c>
    </row>
    <row r="213" spans="1:12" ht="102">
      <c r="A213" s="88" t="s">
        <v>448</v>
      </c>
      <c r="B213" s="90" t="s">
        <v>122</v>
      </c>
      <c r="C213" s="90" t="s">
        <v>107</v>
      </c>
      <c r="D213" s="90" t="s">
        <v>129</v>
      </c>
      <c r="E213" s="90" t="s">
        <v>252</v>
      </c>
      <c r="F213" s="90" t="s">
        <v>133</v>
      </c>
      <c r="G213" s="90" t="s">
        <v>263</v>
      </c>
      <c r="H213" s="90">
        <v>150</v>
      </c>
      <c r="I213" s="78">
        <v>21290450</v>
      </c>
      <c r="J213" s="78">
        <v>25151300</v>
      </c>
      <c r="K213" s="78">
        <v>25151300</v>
      </c>
      <c r="L213" s="49">
        <v>25151300</v>
      </c>
    </row>
    <row r="214" spans="1:12" ht="63.75">
      <c r="A214" s="88" t="s">
        <v>449</v>
      </c>
      <c r="B214" s="90" t="s">
        <v>122</v>
      </c>
      <c r="C214" s="90" t="s">
        <v>107</v>
      </c>
      <c r="D214" s="90" t="s">
        <v>129</v>
      </c>
      <c r="E214" s="90" t="s">
        <v>252</v>
      </c>
      <c r="F214" s="90" t="s">
        <v>133</v>
      </c>
      <c r="G214" s="90" t="s">
        <v>264</v>
      </c>
      <c r="H214" s="90">
        <v>150</v>
      </c>
      <c r="I214" s="78">
        <v>197202600</v>
      </c>
      <c r="J214" s="78">
        <v>227801100</v>
      </c>
      <c r="K214" s="78">
        <v>227801100</v>
      </c>
      <c r="L214" s="49">
        <v>227801100</v>
      </c>
    </row>
    <row r="215" spans="1:12" ht="114.75">
      <c r="A215" s="88" t="s">
        <v>450</v>
      </c>
      <c r="B215" s="90" t="s">
        <v>122</v>
      </c>
      <c r="C215" s="90" t="s">
        <v>107</v>
      </c>
      <c r="D215" s="90" t="s">
        <v>129</v>
      </c>
      <c r="E215" s="90" t="s">
        <v>252</v>
      </c>
      <c r="F215" s="90" t="s">
        <v>133</v>
      </c>
      <c r="G215" s="90" t="s">
        <v>265</v>
      </c>
      <c r="H215" s="90">
        <v>150</v>
      </c>
      <c r="I215" s="78">
        <v>17100500</v>
      </c>
      <c r="J215" s="78">
        <v>17100500</v>
      </c>
      <c r="K215" s="78">
        <v>17100500</v>
      </c>
      <c r="L215" s="49">
        <v>17100500</v>
      </c>
    </row>
    <row r="216" spans="1:12" ht="76.5">
      <c r="A216" s="88" t="s">
        <v>451</v>
      </c>
      <c r="B216" s="90" t="s">
        <v>122</v>
      </c>
      <c r="C216" s="90" t="s">
        <v>107</v>
      </c>
      <c r="D216" s="90" t="s">
        <v>129</v>
      </c>
      <c r="E216" s="90" t="s">
        <v>252</v>
      </c>
      <c r="F216" s="90" t="s">
        <v>133</v>
      </c>
      <c r="G216" s="90">
        <v>7587</v>
      </c>
      <c r="H216" s="90">
        <v>150</v>
      </c>
      <c r="I216" s="78">
        <v>4431600</v>
      </c>
      <c r="J216" s="78">
        <v>3328400</v>
      </c>
      <c r="K216" s="78">
        <v>0</v>
      </c>
      <c r="L216" s="49">
        <v>1664200</v>
      </c>
    </row>
    <row r="217" spans="1:12" ht="229.5">
      <c r="A217" s="88" t="s">
        <v>452</v>
      </c>
      <c r="B217" s="90" t="s">
        <v>122</v>
      </c>
      <c r="C217" s="90" t="s">
        <v>107</v>
      </c>
      <c r="D217" s="90" t="s">
        <v>129</v>
      </c>
      <c r="E217" s="90" t="s">
        <v>252</v>
      </c>
      <c r="F217" s="90" t="s">
        <v>133</v>
      </c>
      <c r="G217" s="90" t="s">
        <v>266</v>
      </c>
      <c r="H217" s="90">
        <v>150</v>
      </c>
      <c r="I217" s="78">
        <v>133804860</v>
      </c>
      <c r="J217" s="78">
        <v>151897400</v>
      </c>
      <c r="K217" s="78">
        <v>151897400</v>
      </c>
      <c r="L217" s="49">
        <v>151897400</v>
      </c>
    </row>
    <row r="218" spans="1:12" ht="63.75">
      <c r="A218" s="88" t="s">
        <v>453</v>
      </c>
      <c r="B218" s="90" t="s">
        <v>122</v>
      </c>
      <c r="C218" s="90" t="s">
        <v>107</v>
      </c>
      <c r="D218" s="90" t="s">
        <v>129</v>
      </c>
      <c r="E218" s="90" t="s">
        <v>252</v>
      </c>
      <c r="F218" s="90" t="s">
        <v>133</v>
      </c>
      <c r="G218" s="90" t="s">
        <v>267</v>
      </c>
      <c r="H218" s="90">
        <v>150</v>
      </c>
      <c r="I218" s="78">
        <v>42780600</v>
      </c>
      <c r="J218" s="78">
        <v>47081000</v>
      </c>
      <c r="K218" s="78">
        <v>37664800</v>
      </c>
      <c r="L218" s="78">
        <v>37664800</v>
      </c>
    </row>
    <row r="219" spans="1:12" ht="63.75">
      <c r="A219" s="88" t="s">
        <v>454</v>
      </c>
      <c r="B219" s="90" t="s">
        <v>122</v>
      </c>
      <c r="C219" s="90" t="s">
        <v>107</v>
      </c>
      <c r="D219" s="90" t="s">
        <v>129</v>
      </c>
      <c r="E219" s="90" t="s">
        <v>252</v>
      </c>
      <c r="F219" s="90" t="s">
        <v>133</v>
      </c>
      <c r="G219" s="90" t="s">
        <v>268</v>
      </c>
      <c r="H219" s="90">
        <v>150</v>
      </c>
      <c r="I219" s="49">
        <v>1621700</v>
      </c>
      <c r="J219" s="49">
        <v>1624300</v>
      </c>
      <c r="K219" s="78">
        <v>1624300</v>
      </c>
      <c r="L219" s="49">
        <v>1624300</v>
      </c>
    </row>
    <row r="220" spans="1:12" ht="51">
      <c r="A220" s="88" t="s">
        <v>455</v>
      </c>
      <c r="B220" s="90">
        <v>890</v>
      </c>
      <c r="C220" s="90">
        <v>2</v>
      </c>
      <c r="D220" s="90" t="s">
        <v>129</v>
      </c>
      <c r="E220" s="90">
        <v>30024</v>
      </c>
      <c r="F220" s="90" t="s">
        <v>133</v>
      </c>
      <c r="G220" s="90" t="s">
        <v>293</v>
      </c>
      <c r="H220" s="90" t="s">
        <v>295</v>
      </c>
      <c r="I220" s="49">
        <v>11411000</v>
      </c>
      <c r="J220" s="78">
        <v>11850300</v>
      </c>
      <c r="K220" s="78">
        <v>11850300</v>
      </c>
      <c r="L220" s="49">
        <v>11850300</v>
      </c>
    </row>
    <row r="221" spans="1:12" ht="135.75" customHeight="1">
      <c r="A221" s="88" t="s">
        <v>522</v>
      </c>
      <c r="B221" s="90">
        <v>890</v>
      </c>
      <c r="C221" s="82" t="s">
        <v>107</v>
      </c>
      <c r="D221" s="82" t="s">
        <v>129</v>
      </c>
      <c r="E221" s="82" t="s">
        <v>252</v>
      </c>
      <c r="F221" s="82" t="s">
        <v>133</v>
      </c>
      <c r="G221" s="82" t="s">
        <v>523</v>
      </c>
      <c r="H221" s="82" t="s">
        <v>295</v>
      </c>
      <c r="I221" s="49">
        <v>0</v>
      </c>
      <c r="J221" s="78">
        <v>105500</v>
      </c>
      <c r="K221" s="78">
        <v>105500</v>
      </c>
      <c r="L221" s="49">
        <v>105500</v>
      </c>
    </row>
    <row r="222" spans="1:12" ht="79.5" customHeight="1">
      <c r="A222" s="95" t="s">
        <v>342</v>
      </c>
      <c r="B222" s="80" t="s">
        <v>122</v>
      </c>
      <c r="C222" s="80" t="s">
        <v>107</v>
      </c>
      <c r="D222" s="80" t="s">
        <v>129</v>
      </c>
      <c r="E222" s="80" t="s">
        <v>269</v>
      </c>
      <c r="F222" s="80" t="s">
        <v>84</v>
      </c>
      <c r="G222" s="80" t="s">
        <v>86</v>
      </c>
      <c r="H222" s="80" t="s">
        <v>295</v>
      </c>
      <c r="I222" s="50">
        <f t="shared" ref="I222:L222" si="83">I223</f>
        <v>2956600</v>
      </c>
      <c r="J222" s="50">
        <f t="shared" si="83"/>
        <v>2561300</v>
      </c>
      <c r="K222" s="50">
        <f t="shared" si="83"/>
        <v>3904400</v>
      </c>
      <c r="L222" s="50">
        <f t="shared" si="83"/>
        <v>3904400</v>
      </c>
    </row>
    <row r="223" spans="1:12" ht="81.75" customHeight="1">
      <c r="A223" s="88" t="s">
        <v>430</v>
      </c>
      <c r="B223" s="82" t="s">
        <v>122</v>
      </c>
      <c r="C223" s="82" t="s">
        <v>107</v>
      </c>
      <c r="D223" s="82" t="s">
        <v>129</v>
      </c>
      <c r="E223" s="82" t="s">
        <v>269</v>
      </c>
      <c r="F223" s="82" t="s">
        <v>133</v>
      </c>
      <c r="G223" s="82" t="s">
        <v>86</v>
      </c>
      <c r="H223" s="82" t="s">
        <v>295</v>
      </c>
      <c r="I223" s="78">
        <v>2956600</v>
      </c>
      <c r="J223" s="78">
        <v>2561300</v>
      </c>
      <c r="K223" s="78">
        <v>3904400</v>
      </c>
      <c r="L223" s="78">
        <v>3904400</v>
      </c>
    </row>
    <row r="224" spans="1:12" ht="81.75" customHeight="1">
      <c r="A224" s="95" t="s">
        <v>513</v>
      </c>
      <c r="B224" s="80" t="s">
        <v>105</v>
      </c>
      <c r="C224" s="80" t="s">
        <v>107</v>
      </c>
      <c r="D224" s="80" t="s">
        <v>129</v>
      </c>
      <c r="E224" s="80" t="s">
        <v>514</v>
      </c>
      <c r="F224" s="80" t="s">
        <v>84</v>
      </c>
      <c r="G224" s="80" t="s">
        <v>86</v>
      </c>
      <c r="H224" s="80" t="s">
        <v>295</v>
      </c>
      <c r="I224" s="89">
        <f>I225</f>
        <v>5157484.28</v>
      </c>
      <c r="J224" s="89">
        <f t="shared" ref="J224:L224" si="84">J225</f>
        <v>0</v>
      </c>
      <c r="K224" s="89">
        <f t="shared" si="84"/>
        <v>0</v>
      </c>
      <c r="L224" s="89">
        <f t="shared" si="84"/>
        <v>0</v>
      </c>
    </row>
    <row r="225" spans="1:12" ht="81.75" customHeight="1">
      <c r="A225" s="88" t="s">
        <v>515</v>
      </c>
      <c r="B225" s="82" t="s">
        <v>122</v>
      </c>
      <c r="C225" s="82" t="s">
        <v>107</v>
      </c>
      <c r="D225" s="82" t="s">
        <v>129</v>
      </c>
      <c r="E225" s="82" t="s">
        <v>514</v>
      </c>
      <c r="F225" s="82" t="s">
        <v>133</v>
      </c>
      <c r="G225" s="82" t="s">
        <v>86</v>
      </c>
      <c r="H225" s="82" t="s">
        <v>295</v>
      </c>
      <c r="I225" s="78">
        <v>5157484.28</v>
      </c>
      <c r="J225" s="78">
        <v>0</v>
      </c>
      <c r="K225" s="78">
        <v>0</v>
      </c>
      <c r="L225" s="78">
        <v>0</v>
      </c>
    </row>
    <row r="226" spans="1:12" ht="39" customHeight="1">
      <c r="A226" s="51" t="s">
        <v>343</v>
      </c>
      <c r="B226" s="79" t="s">
        <v>122</v>
      </c>
      <c r="C226" s="79" t="s">
        <v>107</v>
      </c>
      <c r="D226" s="79" t="s">
        <v>129</v>
      </c>
      <c r="E226" s="80" t="s">
        <v>270</v>
      </c>
      <c r="F226" s="79" t="s">
        <v>84</v>
      </c>
      <c r="G226" s="79" t="s">
        <v>86</v>
      </c>
      <c r="H226" s="79" t="s">
        <v>295</v>
      </c>
      <c r="I226" s="50">
        <f t="shared" ref="I226:L226" si="85">I227</f>
        <v>5498800</v>
      </c>
      <c r="J226" s="50">
        <f t="shared" si="85"/>
        <v>5538700</v>
      </c>
      <c r="K226" s="50">
        <f t="shared" si="85"/>
        <v>5768500</v>
      </c>
      <c r="L226" s="50">
        <f t="shared" si="85"/>
        <v>0</v>
      </c>
    </row>
    <row r="227" spans="1:12" ht="51.75" customHeight="1">
      <c r="A227" s="52" t="s">
        <v>344</v>
      </c>
      <c r="B227" s="81" t="s">
        <v>122</v>
      </c>
      <c r="C227" s="81" t="s">
        <v>107</v>
      </c>
      <c r="D227" s="81" t="s">
        <v>129</v>
      </c>
      <c r="E227" s="82" t="s">
        <v>270</v>
      </c>
      <c r="F227" s="81" t="s">
        <v>133</v>
      </c>
      <c r="G227" s="81" t="s">
        <v>86</v>
      </c>
      <c r="H227" s="81" t="s">
        <v>295</v>
      </c>
      <c r="I227" s="78">
        <v>5498800</v>
      </c>
      <c r="J227" s="78">
        <v>5538700</v>
      </c>
      <c r="K227" s="78">
        <v>5768500</v>
      </c>
      <c r="L227" s="78">
        <v>0</v>
      </c>
    </row>
    <row r="228" spans="1:12" ht="54.75" customHeight="1">
      <c r="A228" s="51" t="s">
        <v>316</v>
      </c>
      <c r="B228" s="79" t="s">
        <v>105</v>
      </c>
      <c r="C228" s="79" t="s">
        <v>107</v>
      </c>
      <c r="D228" s="79" t="s">
        <v>129</v>
      </c>
      <c r="E228" s="80" t="s">
        <v>294</v>
      </c>
      <c r="F228" s="79" t="s">
        <v>84</v>
      </c>
      <c r="G228" s="79" t="s">
        <v>86</v>
      </c>
      <c r="H228" s="79" t="s">
        <v>295</v>
      </c>
      <c r="I228" s="89">
        <f t="shared" ref="I228:L228" si="86">I229</f>
        <v>19300</v>
      </c>
      <c r="J228" s="89">
        <f t="shared" si="86"/>
        <v>227900</v>
      </c>
      <c r="K228" s="89">
        <f t="shared" si="86"/>
        <v>7900</v>
      </c>
      <c r="L228" s="89">
        <f t="shared" si="86"/>
        <v>0</v>
      </c>
    </row>
    <row r="229" spans="1:12" ht="65.25" customHeight="1">
      <c r="A229" s="52" t="s">
        <v>345</v>
      </c>
      <c r="B229" s="81" t="s">
        <v>122</v>
      </c>
      <c r="C229" s="81" t="s">
        <v>107</v>
      </c>
      <c r="D229" s="81" t="s">
        <v>129</v>
      </c>
      <c r="E229" s="82" t="s">
        <v>294</v>
      </c>
      <c r="F229" s="81" t="s">
        <v>133</v>
      </c>
      <c r="G229" s="81" t="s">
        <v>86</v>
      </c>
      <c r="H229" s="81" t="s">
        <v>295</v>
      </c>
      <c r="I229" s="78">
        <v>19300</v>
      </c>
      <c r="J229" s="78">
        <v>227900</v>
      </c>
      <c r="K229" s="78">
        <v>7900</v>
      </c>
      <c r="L229" s="78">
        <v>0</v>
      </c>
    </row>
    <row r="230" spans="1:12" ht="29.25" customHeight="1">
      <c r="A230" s="51" t="s">
        <v>456</v>
      </c>
      <c r="B230" s="79" t="s">
        <v>122</v>
      </c>
      <c r="C230" s="79" t="s">
        <v>107</v>
      </c>
      <c r="D230" s="79" t="s">
        <v>129</v>
      </c>
      <c r="E230" s="80" t="s">
        <v>457</v>
      </c>
      <c r="F230" s="79" t="s">
        <v>84</v>
      </c>
      <c r="G230" s="79" t="s">
        <v>86</v>
      </c>
      <c r="H230" s="79" t="s">
        <v>295</v>
      </c>
      <c r="I230" s="89">
        <f>I231</f>
        <v>978000</v>
      </c>
      <c r="J230" s="89">
        <f t="shared" ref="J230:L230" si="87">J231</f>
        <v>0</v>
      </c>
      <c r="K230" s="89">
        <f t="shared" si="87"/>
        <v>0</v>
      </c>
      <c r="L230" s="89">
        <f t="shared" si="87"/>
        <v>0</v>
      </c>
    </row>
    <row r="231" spans="1:12" ht="65.25" customHeight="1">
      <c r="A231" s="52" t="s">
        <v>431</v>
      </c>
      <c r="B231" s="81" t="s">
        <v>122</v>
      </c>
      <c r="C231" s="81" t="s">
        <v>107</v>
      </c>
      <c r="D231" s="81" t="s">
        <v>129</v>
      </c>
      <c r="E231" s="82" t="s">
        <v>457</v>
      </c>
      <c r="F231" s="81" t="s">
        <v>133</v>
      </c>
      <c r="G231" s="81" t="s">
        <v>86</v>
      </c>
      <c r="H231" s="81" t="s">
        <v>295</v>
      </c>
      <c r="I231" s="78">
        <v>978000</v>
      </c>
      <c r="J231" s="78"/>
      <c r="K231" s="78"/>
      <c r="L231" s="78"/>
    </row>
    <row r="232" spans="1:12">
      <c r="A232" s="51" t="s">
        <v>59</v>
      </c>
      <c r="B232" s="96" t="s">
        <v>122</v>
      </c>
      <c r="C232" s="96" t="s">
        <v>107</v>
      </c>
      <c r="D232" s="96" t="s">
        <v>129</v>
      </c>
      <c r="E232" s="96" t="s">
        <v>273</v>
      </c>
      <c r="F232" s="96" t="s">
        <v>84</v>
      </c>
      <c r="G232" s="96" t="s">
        <v>86</v>
      </c>
      <c r="H232" s="96">
        <v>150</v>
      </c>
      <c r="I232" s="50">
        <f>I233+I239+I237+I235</f>
        <v>84652568.799999997</v>
      </c>
      <c r="J232" s="50">
        <f t="shared" ref="J232:L232" si="88">J233+J239+J237+J235</f>
        <v>2458193</v>
      </c>
      <c r="K232" s="50">
        <f t="shared" si="88"/>
        <v>2458193</v>
      </c>
      <c r="L232" s="50">
        <f t="shared" si="88"/>
        <v>2458193</v>
      </c>
    </row>
    <row r="233" spans="1:12" ht="63.75">
      <c r="A233" s="51" t="s">
        <v>274</v>
      </c>
      <c r="B233" s="80">
        <v>890</v>
      </c>
      <c r="C233" s="80">
        <v>2</v>
      </c>
      <c r="D233" s="80" t="s">
        <v>129</v>
      </c>
      <c r="E233" s="80">
        <v>40014</v>
      </c>
      <c r="F233" s="80" t="s">
        <v>84</v>
      </c>
      <c r="G233" s="80" t="s">
        <v>86</v>
      </c>
      <c r="H233" s="80" t="s">
        <v>295</v>
      </c>
      <c r="I233" s="50">
        <f t="shared" ref="I233:L233" si="89">I234</f>
        <v>2357520</v>
      </c>
      <c r="J233" s="50">
        <f t="shared" si="89"/>
        <v>2458193</v>
      </c>
      <c r="K233" s="50">
        <f t="shared" si="89"/>
        <v>2458193</v>
      </c>
      <c r="L233" s="50">
        <f t="shared" si="89"/>
        <v>2458193</v>
      </c>
    </row>
    <row r="234" spans="1:12" ht="63.75">
      <c r="A234" s="52" t="s">
        <v>275</v>
      </c>
      <c r="B234" s="90" t="s">
        <v>122</v>
      </c>
      <c r="C234" s="90" t="s">
        <v>107</v>
      </c>
      <c r="D234" s="90" t="s">
        <v>129</v>
      </c>
      <c r="E234" s="90" t="s">
        <v>276</v>
      </c>
      <c r="F234" s="90" t="s">
        <v>133</v>
      </c>
      <c r="G234" s="90" t="s">
        <v>86</v>
      </c>
      <c r="H234" s="90">
        <v>150</v>
      </c>
      <c r="I234" s="49">
        <v>2357520</v>
      </c>
      <c r="J234" s="78">
        <f>1603323+854870</f>
        <v>2458193</v>
      </c>
      <c r="K234" s="78">
        <f>1603323+854870</f>
        <v>2458193</v>
      </c>
      <c r="L234" s="78">
        <f>1603323+854870</f>
        <v>2458193</v>
      </c>
    </row>
    <row r="235" spans="1:12" ht="63.75">
      <c r="A235" s="51" t="s">
        <v>458</v>
      </c>
      <c r="B235" s="80">
        <v>890</v>
      </c>
      <c r="C235" s="80">
        <v>2</v>
      </c>
      <c r="D235" s="80" t="s">
        <v>129</v>
      </c>
      <c r="E235" s="80">
        <v>45303</v>
      </c>
      <c r="F235" s="80" t="s">
        <v>84</v>
      </c>
      <c r="G235" s="80" t="s">
        <v>86</v>
      </c>
      <c r="H235" s="80">
        <v>150</v>
      </c>
      <c r="I235" s="50">
        <f>I236</f>
        <v>52309200</v>
      </c>
      <c r="J235" s="50">
        <f t="shared" ref="J235:L235" si="90">J236</f>
        <v>0</v>
      </c>
      <c r="K235" s="50">
        <f t="shared" si="90"/>
        <v>0</v>
      </c>
      <c r="L235" s="50">
        <f t="shared" si="90"/>
        <v>0</v>
      </c>
    </row>
    <row r="236" spans="1:12" ht="76.5">
      <c r="A236" s="52" t="s">
        <v>432</v>
      </c>
      <c r="B236" s="82" t="s">
        <v>122</v>
      </c>
      <c r="C236" s="82" t="s">
        <v>107</v>
      </c>
      <c r="D236" s="82" t="s">
        <v>129</v>
      </c>
      <c r="E236" s="82" t="s">
        <v>459</v>
      </c>
      <c r="F236" s="82" t="s">
        <v>133</v>
      </c>
      <c r="G236" s="82" t="s">
        <v>86</v>
      </c>
      <c r="H236" s="82" t="s">
        <v>295</v>
      </c>
      <c r="I236" s="49">
        <v>52309200</v>
      </c>
      <c r="J236" s="78">
        <v>0</v>
      </c>
      <c r="K236" s="78">
        <v>0</v>
      </c>
      <c r="L236" s="78">
        <v>0</v>
      </c>
    </row>
    <row r="237" spans="1:12" ht="25.5">
      <c r="A237" s="51" t="s">
        <v>317</v>
      </c>
      <c r="B237" s="80">
        <v>890</v>
      </c>
      <c r="C237" s="80">
        <v>2</v>
      </c>
      <c r="D237" s="80" t="s">
        <v>129</v>
      </c>
      <c r="E237" s="80" t="s">
        <v>318</v>
      </c>
      <c r="F237" s="80" t="s">
        <v>84</v>
      </c>
      <c r="G237" s="80" t="s">
        <v>86</v>
      </c>
      <c r="H237" s="80" t="s">
        <v>295</v>
      </c>
      <c r="I237" s="50">
        <f>I238</f>
        <v>300000</v>
      </c>
      <c r="J237" s="50">
        <f t="shared" ref="J237:L237" si="91">J238</f>
        <v>0</v>
      </c>
      <c r="K237" s="50">
        <f t="shared" si="91"/>
        <v>0</v>
      </c>
      <c r="L237" s="50">
        <f t="shared" si="91"/>
        <v>0</v>
      </c>
    </row>
    <row r="238" spans="1:12" ht="38.25">
      <c r="A238" s="52" t="s">
        <v>460</v>
      </c>
      <c r="B238" s="82" t="s">
        <v>122</v>
      </c>
      <c r="C238" s="82" t="s">
        <v>107</v>
      </c>
      <c r="D238" s="82" t="s">
        <v>129</v>
      </c>
      <c r="E238" s="82" t="s">
        <v>318</v>
      </c>
      <c r="F238" s="82" t="s">
        <v>133</v>
      </c>
      <c r="G238" s="82" t="s">
        <v>86</v>
      </c>
      <c r="H238" s="82" t="s">
        <v>295</v>
      </c>
      <c r="I238" s="49">
        <v>300000</v>
      </c>
      <c r="J238" s="78">
        <v>0</v>
      </c>
      <c r="K238" s="78">
        <v>0</v>
      </c>
      <c r="L238" s="78">
        <v>0</v>
      </c>
    </row>
    <row r="239" spans="1:12" ht="25.5">
      <c r="A239" s="51" t="s">
        <v>277</v>
      </c>
      <c r="B239" s="80" t="s">
        <v>122</v>
      </c>
      <c r="C239" s="80" t="s">
        <v>107</v>
      </c>
      <c r="D239" s="80" t="s">
        <v>129</v>
      </c>
      <c r="E239" s="80" t="s">
        <v>278</v>
      </c>
      <c r="F239" s="80" t="s">
        <v>84</v>
      </c>
      <c r="G239" s="80" t="s">
        <v>86</v>
      </c>
      <c r="H239" s="80" t="s">
        <v>295</v>
      </c>
      <c r="I239" s="50">
        <f>I240</f>
        <v>29685848.800000001</v>
      </c>
      <c r="J239" s="50">
        <f t="shared" ref="J239:L239" si="92">J240</f>
        <v>0</v>
      </c>
      <c r="K239" s="50">
        <f t="shared" si="92"/>
        <v>0</v>
      </c>
      <c r="L239" s="50">
        <f t="shared" si="92"/>
        <v>0</v>
      </c>
    </row>
    <row r="240" spans="1:12" ht="38.25">
      <c r="A240" s="51" t="s">
        <v>279</v>
      </c>
      <c r="B240" s="80" t="s">
        <v>122</v>
      </c>
      <c r="C240" s="80" t="s">
        <v>107</v>
      </c>
      <c r="D240" s="80" t="s">
        <v>129</v>
      </c>
      <c r="E240" s="80" t="s">
        <v>278</v>
      </c>
      <c r="F240" s="80" t="s">
        <v>133</v>
      </c>
      <c r="G240" s="80" t="s">
        <v>86</v>
      </c>
      <c r="H240" s="79" t="s">
        <v>295</v>
      </c>
      <c r="I240" s="50">
        <f>SUM(I241:I242)</f>
        <v>29685848.800000001</v>
      </c>
      <c r="J240" s="50">
        <f>SUM(J241:J242)</f>
        <v>0</v>
      </c>
      <c r="K240" s="50">
        <f>SUM(K241:K242)</f>
        <v>0</v>
      </c>
      <c r="L240" s="50">
        <f>SUM(L241:L242)</f>
        <v>0</v>
      </c>
    </row>
    <row r="241" spans="1:12" ht="76.5">
      <c r="A241" s="52" t="s">
        <v>516</v>
      </c>
      <c r="B241" s="82" t="s">
        <v>122</v>
      </c>
      <c r="C241" s="82" t="s">
        <v>107</v>
      </c>
      <c r="D241" s="82" t="s">
        <v>129</v>
      </c>
      <c r="E241" s="82" t="s">
        <v>278</v>
      </c>
      <c r="F241" s="82" t="s">
        <v>133</v>
      </c>
      <c r="G241" s="82" t="s">
        <v>517</v>
      </c>
      <c r="H241" s="82" t="s">
        <v>295</v>
      </c>
      <c r="I241" s="49">
        <v>28611448.800000001</v>
      </c>
      <c r="J241" s="78">
        <v>0</v>
      </c>
      <c r="K241" s="78">
        <v>0</v>
      </c>
      <c r="L241" s="78">
        <v>0</v>
      </c>
    </row>
    <row r="242" spans="1:12" ht="51">
      <c r="A242" s="52" t="s">
        <v>461</v>
      </c>
      <c r="B242" s="82" t="s">
        <v>122</v>
      </c>
      <c r="C242" s="82" t="s">
        <v>107</v>
      </c>
      <c r="D242" s="82" t="s">
        <v>129</v>
      </c>
      <c r="E242" s="82" t="s">
        <v>278</v>
      </c>
      <c r="F242" s="82" t="s">
        <v>133</v>
      </c>
      <c r="G242" s="82" t="s">
        <v>319</v>
      </c>
      <c r="H242" s="82" t="s">
        <v>295</v>
      </c>
      <c r="I242" s="49">
        <v>1074400</v>
      </c>
      <c r="J242" s="78">
        <v>0</v>
      </c>
      <c r="K242" s="78">
        <v>0</v>
      </c>
      <c r="L242" s="78">
        <v>0</v>
      </c>
    </row>
    <row r="243" spans="1:12" ht="25.5">
      <c r="A243" s="51" t="s">
        <v>280</v>
      </c>
      <c r="B243" s="80" t="s">
        <v>105</v>
      </c>
      <c r="C243" s="80" t="s">
        <v>107</v>
      </c>
      <c r="D243" s="80" t="s">
        <v>281</v>
      </c>
      <c r="E243" s="80" t="s">
        <v>85</v>
      </c>
      <c r="F243" s="80" t="s">
        <v>84</v>
      </c>
      <c r="G243" s="80" t="s">
        <v>86</v>
      </c>
      <c r="H243" s="79" t="s">
        <v>105</v>
      </c>
      <c r="I243" s="50">
        <f t="shared" ref="I243:L244" si="93">I244</f>
        <v>2623000</v>
      </c>
      <c r="J243" s="50">
        <f t="shared" si="93"/>
        <v>2608000</v>
      </c>
      <c r="K243" s="50">
        <f t="shared" si="93"/>
        <v>2608000</v>
      </c>
      <c r="L243" s="50">
        <f t="shared" si="93"/>
        <v>2608000</v>
      </c>
    </row>
    <row r="244" spans="1:12" ht="38.25">
      <c r="A244" s="51" t="s">
        <v>282</v>
      </c>
      <c r="B244" s="80" t="s">
        <v>105</v>
      </c>
      <c r="C244" s="80" t="s">
        <v>107</v>
      </c>
      <c r="D244" s="80" t="s">
        <v>281</v>
      </c>
      <c r="E244" s="80" t="s">
        <v>14</v>
      </c>
      <c r="F244" s="80" t="s">
        <v>133</v>
      </c>
      <c r="G244" s="80" t="s">
        <v>86</v>
      </c>
      <c r="H244" s="79" t="s">
        <v>295</v>
      </c>
      <c r="I244" s="50">
        <f t="shared" si="93"/>
        <v>2623000</v>
      </c>
      <c r="J244" s="50">
        <f t="shared" si="93"/>
        <v>2608000</v>
      </c>
      <c r="K244" s="50">
        <f t="shared" si="93"/>
        <v>2608000</v>
      </c>
      <c r="L244" s="50">
        <f t="shared" si="93"/>
        <v>2608000</v>
      </c>
    </row>
    <row r="245" spans="1:12" ht="38.25">
      <c r="A245" s="51" t="s">
        <v>283</v>
      </c>
      <c r="B245" s="80" t="s">
        <v>105</v>
      </c>
      <c r="C245" s="80" t="s">
        <v>107</v>
      </c>
      <c r="D245" s="80" t="s">
        <v>281</v>
      </c>
      <c r="E245" s="80" t="s">
        <v>284</v>
      </c>
      <c r="F245" s="80" t="s">
        <v>133</v>
      </c>
      <c r="G245" s="80" t="s">
        <v>86</v>
      </c>
      <c r="H245" s="79" t="s">
        <v>295</v>
      </c>
      <c r="I245" s="50">
        <f>I246+I247</f>
        <v>2623000</v>
      </c>
      <c r="J245" s="50">
        <f>J246+J247</f>
        <v>2608000</v>
      </c>
      <c r="K245" s="50">
        <f>K246+K247</f>
        <v>2608000</v>
      </c>
      <c r="L245" s="50">
        <f>L246+L247</f>
        <v>2608000</v>
      </c>
    </row>
    <row r="246" spans="1:12" ht="38.25" hidden="1">
      <c r="A246" s="52" t="s">
        <v>283</v>
      </c>
      <c r="B246" s="82" t="s">
        <v>2</v>
      </c>
      <c r="C246" s="82" t="s">
        <v>107</v>
      </c>
      <c r="D246" s="82" t="s">
        <v>281</v>
      </c>
      <c r="E246" s="82" t="s">
        <v>284</v>
      </c>
      <c r="F246" s="82" t="s">
        <v>133</v>
      </c>
      <c r="G246" s="82" t="s">
        <v>163</v>
      </c>
      <c r="H246" s="81" t="s">
        <v>295</v>
      </c>
      <c r="I246" s="49">
        <v>0</v>
      </c>
      <c r="J246" s="78">
        <v>0</v>
      </c>
      <c r="K246" s="78">
        <v>0</v>
      </c>
      <c r="L246" s="78">
        <v>0</v>
      </c>
    </row>
    <row r="247" spans="1:12" ht="38.25">
      <c r="A247" s="52" t="s">
        <v>283</v>
      </c>
      <c r="B247" s="82" t="s">
        <v>121</v>
      </c>
      <c r="C247" s="82" t="s">
        <v>107</v>
      </c>
      <c r="D247" s="82" t="s">
        <v>281</v>
      </c>
      <c r="E247" s="82" t="s">
        <v>284</v>
      </c>
      <c r="F247" s="82" t="s">
        <v>133</v>
      </c>
      <c r="G247" s="82" t="s">
        <v>163</v>
      </c>
      <c r="H247" s="81" t="s">
        <v>295</v>
      </c>
      <c r="I247" s="49">
        <v>2623000</v>
      </c>
      <c r="J247" s="78">
        <v>2608000</v>
      </c>
      <c r="K247" s="78">
        <v>2608000</v>
      </c>
      <c r="L247" s="78">
        <v>2608000</v>
      </c>
    </row>
    <row r="248" spans="1:12" ht="25.5">
      <c r="A248" s="97" t="s">
        <v>320</v>
      </c>
      <c r="B248" s="80" t="s">
        <v>105</v>
      </c>
      <c r="C248" s="80" t="s">
        <v>107</v>
      </c>
      <c r="D248" s="80" t="s">
        <v>321</v>
      </c>
      <c r="E248" s="80" t="s">
        <v>14</v>
      </c>
      <c r="F248" s="80" t="s">
        <v>133</v>
      </c>
      <c r="G248" s="80" t="s">
        <v>86</v>
      </c>
      <c r="H248" s="80" t="s">
        <v>158</v>
      </c>
      <c r="I248" s="50">
        <f t="shared" ref="I248:L248" si="94">I249</f>
        <v>66500</v>
      </c>
      <c r="J248" s="50">
        <f t="shared" si="94"/>
        <v>0</v>
      </c>
      <c r="K248" s="50">
        <f t="shared" si="94"/>
        <v>0</v>
      </c>
      <c r="L248" s="50">
        <f t="shared" si="94"/>
        <v>0</v>
      </c>
    </row>
    <row r="249" spans="1:12" ht="51">
      <c r="A249" s="97" t="s">
        <v>322</v>
      </c>
      <c r="B249" s="80" t="s">
        <v>105</v>
      </c>
      <c r="C249" s="80" t="s">
        <v>107</v>
      </c>
      <c r="D249" s="80" t="s">
        <v>321</v>
      </c>
      <c r="E249" s="80" t="s">
        <v>112</v>
      </c>
      <c r="F249" s="80" t="s">
        <v>133</v>
      </c>
      <c r="G249" s="80" t="s">
        <v>86</v>
      </c>
      <c r="H249" s="80" t="s">
        <v>158</v>
      </c>
      <c r="I249" s="50">
        <f t="shared" ref="I249:L249" si="95">SUM(I250:I250)</f>
        <v>66500</v>
      </c>
      <c r="J249" s="50">
        <f t="shared" si="95"/>
        <v>0</v>
      </c>
      <c r="K249" s="50">
        <f t="shared" si="95"/>
        <v>0</v>
      </c>
      <c r="L249" s="50">
        <f t="shared" si="95"/>
        <v>0</v>
      </c>
    </row>
    <row r="250" spans="1:12" ht="89.25">
      <c r="A250" s="52" t="s">
        <v>323</v>
      </c>
      <c r="B250" s="82" t="s">
        <v>121</v>
      </c>
      <c r="C250" s="90" t="s">
        <v>107</v>
      </c>
      <c r="D250" s="90" t="s">
        <v>321</v>
      </c>
      <c r="E250" s="82" t="s">
        <v>112</v>
      </c>
      <c r="F250" s="90" t="s">
        <v>133</v>
      </c>
      <c r="G250" s="90" t="s">
        <v>163</v>
      </c>
      <c r="H250" s="90" t="s">
        <v>158</v>
      </c>
      <c r="I250" s="78">
        <v>66500</v>
      </c>
      <c r="J250" s="78">
        <v>0</v>
      </c>
      <c r="K250" s="78">
        <v>0</v>
      </c>
      <c r="L250" s="78">
        <v>0</v>
      </c>
    </row>
    <row r="251" spans="1:12" ht="63.75">
      <c r="A251" s="51" t="s">
        <v>462</v>
      </c>
      <c r="B251" s="80" t="s">
        <v>122</v>
      </c>
      <c r="C251" s="96" t="s">
        <v>107</v>
      </c>
      <c r="D251" s="96" t="s">
        <v>159</v>
      </c>
      <c r="E251" s="80" t="s">
        <v>85</v>
      </c>
      <c r="F251" s="80" t="s">
        <v>84</v>
      </c>
      <c r="G251" s="96" t="s">
        <v>86</v>
      </c>
      <c r="H251" s="80" t="s">
        <v>105</v>
      </c>
      <c r="I251" s="50">
        <f t="shared" ref="I251:L251" si="96">I252</f>
        <v>13432806.140000001</v>
      </c>
      <c r="J251" s="50">
        <f t="shared" si="96"/>
        <v>0</v>
      </c>
      <c r="K251" s="50">
        <f t="shared" si="96"/>
        <v>0</v>
      </c>
      <c r="L251" s="50">
        <f t="shared" si="96"/>
        <v>0</v>
      </c>
    </row>
    <row r="252" spans="1:12" ht="89.25">
      <c r="A252" s="51" t="s">
        <v>463</v>
      </c>
      <c r="B252" s="80" t="s">
        <v>105</v>
      </c>
      <c r="C252" s="96">
        <v>2</v>
      </c>
      <c r="D252" s="96">
        <v>18</v>
      </c>
      <c r="E252" s="80" t="s">
        <v>85</v>
      </c>
      <c r="F252" s="80" t="s">
        <v>84</v>
      </c>
      <c r="G252" s="80" t="s">
        <v>86</v>
      </c>
      <c r="H252" s="96">
        <v>150</v>
      </c>
      <c r="I252" s="50">
        <f>I254</f>
        <v>13432806.140000001</v>
      </c>
      <c r="J252" s="50">
        <f t="shared" ref="J252:L252" si="97">J254</f>
        <v>0</v>
      </c>
      <c r="K252" s="50">
        <f t="shared" si="97"/>
        <v>0</v>
      </c>
      <c r="L252" s="50">
        <f t="shared" si="97"/>
        <v>0</v>
      </c>
    </row>
    <row r="253" spans="1:12" ht="63.75" hidden="1">
      <c r="A253" s="51" t="s">
        <v>303</v>
      </c>
      <c r="B253" s="80" t="s">
        <v>122</v>
      </c>
      <c r="C253" s="96" t="s">
        <v>107</v>
      </c>
      <c r="D253" s="96" t="s">
        <v>159</v>
      </c>
      <c r="E253" s="96">
        <v>35118</v>
      </c>
      <c r="F253" s="96" t="s">
        <v>133</v>
      </c>
      <c r="G253" s="80" t="s">
        <v>86</v>
      </c>
      <c r="H253" s="96">
        <v>150</v>
      </c>
      <c r="I253" s="89"/>
      <c r="J253" s="101">
        <v>0</v>
      </c>
      <c r="K253" s="89">
        <v>0</v>
      </c>
      <c r="L253" s="89">
        <v>0</v>
      </c>
    </row>
    <row r="254" spans="1:12" ht="89.25">
      <c r="A254" s="51" t="s">
        <v>464</v>
      </c>
      <c r="B254" s="80" t="s">
        <v>122</v>
      </c>
      <c r="C254" s="96">
        <v>2</v>
      </c>
      <c r="D254" s="96">
        <v>18</v>
      </c>
      <c r="E254" s="80" t="s">
        <v>85</v>
      </c>
      <c r="F254" s="80" t="s">
        <v>133</v>
      </c>
      <c r="G254" s="80" t="s">
        <v>86</v>
      </c>
      <c r="H254" s="80" t="s">
        <v>295</v>
      </c>
      <c r="I254" s="50">
        <f>I255+I263</f>
        <v>13432806.140000001</v>
      </c>
      <c r="J254" s="50">
        <f t="shared" ref="J254:L254" si="98">J255</f>
        <v>0</v>
      </c>
      <c r="K254" s="50">
        <f t="shared" si="98"/>
        <v>0</v>
      </c>
      <c r="L254" s="50">
        <f t="shared" si="98"/>
        <v>0</v>
      </c>
    </row>
    <row r="255" spans="1:12" ht="38.25">
      <c r="A255" s="51" t="s">
        <v>286</v>
      </c>
      <c r="B255" s="80" t="s">
        <v>105</v>
      </c>
      <c r="C255" s="96">
        <v>2</v>
      </c>
      <c r="D255" s="96">
        <v>18</v>
      </c>
      <c r="E255" s="80" t="s">
        <v>14</v>
      </c>
      <c r="F255" s="80" t="s">
        <v>133</v>
      </c>
      <c r="G255" s="80" t="s">
        <v>86</v>
      </c>
      <c r="H255" s="80" t="s">
        <v>295</v>
      </c>
      <c r="I255" s="50">
        <f>+I258+I256</f>
        <v>13394075.65</v>
      </c>
      <c r="J255" s="50">
        <f>+J258+J256</f>
        <v>0</v>
      </c>
      <c r="K255" s="50">
        <f>+K258+K256</f>
        <v>0</v>
      </c>
      <c r="L255" s="50">
        <f>+L258+L256</f>
        <v>0</v>
      </c>
    </row>
    <row r="256" spans="1:12" ht="38.25">
      <c r="A256" s="51" t="s">
        <v>465</v>
      </c>
      <c r="B256" s="80" t="s">
        <v>105</v>
      </c>
      <c r="C256" s="96">
        <v>2</v>
      </c>
      <c r="D256" s="96">
        <v>18</v>
      </c>
      <c r="E256" s="80" t="s">
        <v>123</v>
      </c>
      <c r="F256" s="80" t="s">
        <v>133</v>
      </c>
      <c r="G256" s="80" t="s">
        <v>86</v>
      </c>
      <c r="H256" s="80" t="s">
        <v>295</v>
      </c>
      <c r="I256" s="50">
        <f>I257</f>
        <v>10633323.140000001</v>
      </c>
      <c r="J256" s="50">
        <f t="shared" ref="J256:L256" si="99">J257</f>
        <v>0</v>
      </c>
      <c r="K256" s="50">
        <f t="shared" si="99"/>
        <v>0</v>
      </c>
      <c r="L256" s="50">
        <f t="shared" si="99"/>
        <v>0</v>
      </c>
    </row>
    <row r="257" spans="1:12" ht="38.25">
      <c r="A257" s="52" t="s">
        <v>465</v>
      </c>
      <c r="B257" s="82" t="s">
        <v>429</v>
      </c>
      <c r="C257" s="90">
        <v>2</v>
      </c>
      <c r="D257" s="90">
        <v>18</v>
      </c>
      <c r="E257" s="82" t="s">
        <v>123</v>
      </c>
      <c r="F257" s="82" t="s">
        <v>133</v>
      </c>
      <c r="G257" s="82" t="s">
        <v>304</v>
      </c>
      <c r="H257" s="82" t="s">
        <v>295</v>
      </c>
      <c r="I257" s="49">
        <v>10633323.140000001</v>
      </c>
      <c r="J257" s="49">
        <v>0</v>
      </c>
      <c r="K257" s="49">
        <v>0</v>
      </c>
      <c r="L257" s="49">
        <v>0</v>
      </c>
    </row>
    <row r="258" spans="1:12" ht="38.25">
      <c r="A258" s="85" t="s">
        <v>287</v>
      </c>
      <c r="B258" s="80" t="s">
        <v>105</v>
      </c>
      <c r="C258" s="96">
        <v>2</v>
      </c>
      <c r="D258" s="96">
        <v>18</v>
      </c>
      <c r="E258" s="80" t="s">
        <v>114</v>
      </c>
      <c r="F258" s="80" t="s">
        <v>133</v>
      </c>
      <c r="G258" s="80" t="s">
        <v>86</v>
      </c>
      <c r="H258" s="96">
        <v>150</v>
      </c>
      <c r="I258" s="50">
        <f>I260+I262+I259+I261</f>
        <v>2760752.5100000002</v>
      </c>
      <c r="J258" s="50">
        <f t="shared" ref="J258:L258" si="100">J260+J262+J259+J261</f>
        <v>0</v>
      </c>
      <c r="K258" s="50">
        <f t="shared" si="100"/>
        <v>0</v>
      </c>
      <c r="L258" s="50">
        <f t="shared" si="100"/>
        <v>0</v>
      </c>
    </row>
    <row r="259" spans="1:12" ht="38.25">
      <c r="A259" s="57" t="s">
        <v>287</v>
      </c>
      <c r="B259" s="82" t="s">
        <v>2</v>
      </c>
      <c r="C259" s="90">
        <v>2</v>
      </c>
      <c r="D259" s="90">
        <v>18</v>
      </c>
      <c r="E259" s="82" t="s">
        <v>114</v>
      </c>
      <c r="F259" s="82" t="s">
        <v>133</v>
      </c>
      <c r="G259" s="82" t="s">
        <v>304</v>
      </c>
      <c r="H259" s="90">
        <v>150</v>
      </c>
      <c r="I259" s="49">
        <v>221678.27</v>
      </c>
      <c r="J259" s="49">
        <v>0</v>
      </c>
      <c r="K259" s="49">
        <v>0</v>
      </c>
      <c r="L259" s="49">
        <v>0</v>
      </c>
    </row>
    <row r="260" spans="1:12" ht="38.25">
      <c r="A260" s="57" t="s">
        <v>287</v>
      </c>
      <c r="B260" s="82" t="s">
        <v>2</v>
      </c>
      <c r="C260" s="90">
        <v>2</v>
      </c>
      <c r="D260" s="90">
        <v>18</v>
      </c>
      <c r="E260" s="82" t="s">
        <v>114</v>
      </c>
      <c r="F260" s="82" t="s">
        <v>133</v>
      </c>
      <c r="G260" s="82" t="s">
        <v>288</v>
      </c>
      <c r="H260" s="90">
        <v>150</v>
      </c>
      <c r="I260" s="78">
        <v>1036257.24</v>
      </c>
      <c r="J260" s="49">
        <v>0</v>
      </c>
      <c r="K260" s="49">
        <v>0</v>
      </c>
      <c r="L260" s="49">
        <v>0</v>
      </c>
    </row>
    <row r="261" spans="1:12" ht="38.25">
      <c r="A261" s="57" t="s">
        <v>287</v>
      </c>
      <c r="B261" s="82" t="s">
        <v>191</v>
      </c>
      <c r="C261" s="90">
        <v>2</v>
      </c>
      <c r="D261" s="90">
        <v>18</v>
      </c>
      <c r="E261" s="82" t="s">
        <v>114</v>
      </c>
      <c r="F261" s="82" t="s">
        <v>133</v>
      </c>
      <c r="G261" s="82" t="s">
        <v>288</v>
      </c>
      <c r="H261" s="90">
        <v>150</v>
      </c>
      <c r="I261" s="78">
        <v>79981</v>
      </c>
      <c r="J261" s="49">
        <v>0</v>
      </c>
      <c r="K261" s="49">
        <v>0</v>
      </c>
      <c r="L261" s="49">
        <v>0</v>
      </c>
    </row>
    <row r="262" spans="1:12" ht="38.25">
      <c r="A262" s="57" t="s">
        <v>287</v>
      </c>
      <c r="B262" s="82" t="s">
        <v>2</v>
      </c>
      <c r="C262" s="90">
        <v>2</v>
      </c>
      <c r="D262" s="90">
        <v>18</v>
      </c>
      <c r="E262" s="82" t="s">
        <v>114</v>
      </c>
      <c r="F262" s="82" t="s">
        <v>133</v>
      </c>
      <c r="G262" s="82" t="s">
        <v>466</v>
      </c>
      <c r="H262" s="90">
        <v>150</v>
      </c>
      <c r="I262" s="78">
        <v>1422836</v>
      </c>
      <c r="J262" s="49">
        <v>0</v>
      </c>
      <c r="K262" s="49">
        <v>0</v>
      </c>
      <c r="L262" s="49">
        <v>0</v>
      </c>
    </row>
    <row r="263" spans="1:12" ht="63.75">
      <c r="A263" s="85" t="s">
        <v>285</v>
      </c>
      <c r="B263" s="80" t="s">
        <v>122</v>
      </c>
      <c r="C263" s="96">
        <v>2</v>
      </c>
      <c r="D263" s="96">
        <v>18</v>
      </c>
      <c r="E263" s="80" t="s">
        <v>291</v>
      </c>
      <c r="F263" s="80" t="s">
        <v>133</v>
      </c>
      <c r="G263" s="80" t="s">
        <v>86</v>
      </c>
      <c r="H263" s="96">
        <v>150</v>
      </c>
      <c r="I263" s="101">
        <f>SUM(I264:I266)</f>
        <v>38730.49</v>
      </c>
      <c r="J263" s="101">
        <f t="shared" ref="J263:L263" si="101">SUM(J264:J266)</f>
        <v>0</v>
      </c>
      <c r="K263" s="101">
        <f t="shared" si="101"/>
        <v>0</v>
      </c>
      <c r="L263" s="101">
        <f t="shared" si="101"/>
        <v>0</v>
      </c>
    </row>
    <row r="264" spans="1:12" ht="63.75">
      <c r="A264" s="57" t="s">
        <v>285</v>
      </c>
      <c r="B264" s="82" t="s">
        <v>122</v>
      </c>
      <c r="C264" s="90">
        <v>2</v>
      </c>
      <c r="D264" s="90">
        <v>18</v>
      </c>
      <c r="E264" s="82" t="s">
        <v>291</v>
      </c>
      <c r="F264" s="82" t="s">
        <v>133</v>
      </c>
      <c r="G264" s="82" t="s">
        <v>256</v>
      </c>
      <c r="H264" s="90">
        <v>150</v>
      </c>
      <c r="I264" s="94">
        <v>30263</v>
      </c>
      <c r="J264" s="49">
        <v>0</v>
      </c>
      <c r="K264" s="49">
        <v>0</v>
      </c>
      <c r="L264" s="49">
        <v>0</v>
      </c>
    </row>
    <row r="265" spans="1:12" ht="63.75">
      <c r="A265" s="57" t="s">
        <v>285</v>
      </c>
      <c r="B265" s="82" t="s">
        <v>122</v>
      </c>
      <c r="C265" s="90">
        <v>2</v>
      </c>
      <c r="D265" s="90">
        <v>18</v>
      </c>
      <c r="E265" s="82" t="s">
        <v>291</v>
      </c>
      <c r="F265" s="82" t="s">
        <v>133</v>
      </c>
      <c r="G265" s="82" t="s">
        <v>244</v>
      </c>
      <c r="H265" s="90">
        <v>150</v>
      </c>
      <c r="I265" s="94">
        <v>1380.75</v>
      </c>
      <c r="J265" s="49">
        <v>0</v>
      </c>
      <c r="K265" s="49">
        <v>0</v>
      </c>
      <c r="L265" s="49">
        <v>0</v>
      </c>
    </row>
    <row r="266" spans="1:12" ht="63.75">
      <c r="A266" s="57" t="s">
        <v>285</v>
      </c>
      <c r="B266" s="82" t="s">
        <v>122</v>
      </c>
      <c r="C266" s="90">
        <v>2</v>
      </c>
      <c r="D266" s="90">
        <v>18</v>
      </c>
      <c r="E266" s="82" t="s">
        <v>291</v>
      </c>
      <c r="F266" s="82" t="s">
        <v>133</v>
      </c>
      <c r="G266" s="82" t="s">
        <v>319</v>
      </c>
      <c r="H266" s="90">
        <v>150</v>
      </c>
      <c r="I266" s="94">
        <v>7086.74</v>
      </c>
      <c r="J266" s="49">
        <v>0</v>
      </c>
      <c r="K266" s="49">
        <v>0</v>
      </c>
      <c r="L266" s="49">
        <v>0</v>
      </c>
    </row>
    <row r="267" spans="1:12" ht="38.25">
      <c r="A267" s="97" t="s">
        <v>289</v>
      </c>
      <c r="B267" s="80" t="s">
        <v>105</v>
      </c>
      <c r="C267" s="80">
        <v>2</v>
      </c>
      <c r="D267" s="80">
        <v>19</v>
      </c>
      <c r="E267" s="80" t="s">
        <v>85</v>
      </c>
      <c r="F267" s="80" t="s">
        <v>84</v>
      </c>
      <c r="G267" s="80" t="s">
        <v>86</v>
      </c>
      <c r="H267" s="80" t="s">
        <v>105</v>
      </c>
      <c r="I267" s="50">
        <f t="shared" ref="I267:L267" si="102">I268</f>
        <v>-14902949.76</v>
      </c>
      <c r="J267" s="50">
        <f t="shared" si="102"/>
        <v>0</v>
      </c>
      <c r="K267" s="50">
        <f t="shared" si="102"/>
        <v>0</v>
      </c>
      <c r="L267" s="50">
        <f t="shared" si="102"/>
        <v>0</v>
      </c>
    </row>
    <row r="268" spans="1:12" ht="51">
      <c r="A268" s="51" t="s">
        <v>110</v>
      </c>
      <c r="B268" s="80" t="s">
        <v>122</v>
      </c>
      <c r="C268" s="80" t="s">
        <v>107</v>
      </c>
      <c r="D268" s="80" t="s">
        <v>160</v>
      </c>
      <c r="E268" s="80" t="s">
        <v>85</v>
      </c>
      <c r="F268" s="80" t="s">
        <v>133</v>
      </c>
      <c r="G268" s="80" t="s">
        <v>86</v>
      </c>
      <c r="H268" s="80" t="s">
        <v>295</v>
      </c>
      <c r="I268" s="50">
        <f>I270+I269</f>
        <v>-14902949.76</v>
      </c>
      <c r="J268" s="50">
        <f>J270</f>
        <v>0</v>
      </c>
      <c r="K268" s="50">
        <f>K270</f>
        <v>0</v>
      </c>
      <c r="L268" s="50">
        <f>L270</f>
        <v>0</v>
      </c>
    </row>
    <row r="269" spans="1:12" ht="51">
      <c r="A269" s="52" t="s">
        <v>518</v>
      </c>
      <c r="B269" s="82" t="s">
        <v>122</v>
      </c>
      <c r="C269" s="82" t="s">
        <v>107</v>
      </c>
      <c r="D269" s="82" t="s">
        <v>160</v>
      </c>
      <c r="E269" s="82" t="s">
        <v>519</v>
      </c>
      <c r="F269" s="82" t="s">
        <v>133</v>
      </c>
      <c r="G269" s="82" t="s">
        <v>86</v>
      </c>
      <c r="H269" s="82" t="s">
        <v>295</v>
      </c>
      <c r="I269" s="49">
        <v>-204443.27</v>
      </c>
      <c r="J269" s="49">
        <v>0</v>
      </c>
      <c r="K269" s="49">
        <v>0</v>
      </c>
      <c r="L269" s="49">
        <v>0</v>
      </c>
    </row>
    <row r="270" spans="1:12" ht="51">
      <c r="A270" s="52" t="s">
        <v>290</v>
      </c>
      <c r="B270" s="82" t="s">
        <v>122</v>
      </c>
      <c r="C270" s="82" t="s">
        <v>107</v>
      </c>
      <c r="D270" s="82" t="s">
        <v>160</v>
      </c>
      <c r="E270" s="82" t="s">
        <v>291</v>
      </c>
      <c r="F270" s="82" t="s">
        <v>133</v>
      </c>
      <c r="G270" s="82" t="s">
        <v>86</v>
      </c>
      <c r="H270" s="82" t="s">
        <v>295</v>
      </c>
      <c r="I270" s="78">
        <v>-14698506.49</v>
      </c>
      <c r="J270" s="49">
        <v>0</v>
      </c>
      <c r="K270" s="49">
        <v>0</v>
      </c>
      <c r="L270" s="49">
        <v>0</v>
      </c>
    </row>
    <row r="271" spans="1:12" ht="25.5">
      <c r="A271" s="98" t="s">
        <v>11</v>
      </c>
      <c r="B271" s="99" t="s">
        <v>105</v>
      </c>
      <c r="C271" s="99" t="s">
        <v>9</v>
      </c>
      <c r="D271" s="99" t="s">
        <v>10</v>
      </c>
      <c r="E271" s="99" t="s">
        <v>85</v>
      </c>
      <c r="F271" s="99" t="s">
        <v>84</v>
      </c>
      <c r="G271" s="99" t="s">
        <v>86</v>
      </c>
      <c r="H271" s="100" t="s">
        <v>105</v>
      </c>
      <c r="I271" s="89">
        <f>I9+I139</f>
        <v>2552933987.73</v>
      </c>
      <c r="J271" s="89">
        <f>J9+J139</f>
        <v>2446254672</v>
      </c>
      <c r="K271" s="89">
        <f>K9+K139</f>
        <v>2338789392</v>
      </c>
      <c r="L271" s="89">
        <f>L9+L139</f>
        <v>2343336802</v>
      </c>
    </row>
    <row r="273" spans="1:20" ht="62.25" customHeight="1">
      <c r="A273" s="102"/>
      <c r="B273" s="102"/>
      <c r="C273" s="102"/>
      <c r="D273" s="102"/>
      <c r="E273" s="102"/>
      <c r="F273" s="102"/>
      <c r="G273" s="102"/>
      <c r="H273" s="102"/>
      <c r="I273" s="102"/>
      <c r="J273" s="102"/>
      <c r="K273" s="102"/>
      <c r="L273" s="102"/>
      <c r="M273" s="77"/>
      <c r="N273" s="77"/>
      <c r="O273" s="77"/>
      <c r="P273" s="77"/>
      <c r="Q273" s="77"/>
      <c r="R273" s="77"/>
      <c r="S273" s="77"/>
      <c r="T273" s="77"/>
    </row>
    <row r="274" spans="1:20">
      <c r="I274" s="58"/>
      <c r="J274" s="58"/>
      <c r="K274" s="58"/>
    </row>
  </sheetData>
  <autoFilter ref="A7:M144"/>
  <mergeCells count="10">
    <mergeCell ref="A273:L273"/>
    <mergeCell ref="A1:L1"/>
    <mergeCell ref="A2:L2"/>
    <mergeCell ref="L5:L7"/>
    <mergeCell ref="K5:K7"/>
    <mergeCell ref="A3:K3"/>
    <mergeCell ref="I5:I7"/>
    <mergeCell ref="A5:A7"/>
    <mergeCell ref="B5:H6"/>
    <mergeCell ref="J5:J7"/>
  </mergeCells>
  <pageMargins left="0.43307086614173229" right="0.19685039370078741" top="0.15748031496062992" bottom="0.15748031496062992" header="0.39370078740157483" footer="0.19685039370078741"/>
  <pageSetup paperSize="9" scale="65" fitToHeight="0" orientation="portrait" r:id="rId1"/>
  <headerFooter alignWithMargins="0"/>
</worksheet>
</file>

<file path=xl/worksheets/sheet2.xml><?xml version="1.0" encoding="utf-8"?>
<worksheet xmlns="http://schemas.openxmlformats.org/spreadsheetml/2006/main" xmlns:r="http://schemas.openxmlformats.org/officeDocument/2006/relationships">
  <sheetPr codeName="Лист20">
    <pageSetUpPr fitToPage="1"/>
  </sheetPr>
  <dimension ref="A1:D13"/>
  <sheetViews>
    <sheetView workbookViewId="0">
      <selection activeCell="A3" sqref="A3:C3"/>
    </sheetView>
  </sheetViews>
  <sheetFormatPr defaultRowHeight="15"/>
  <cols>
    <col min="1" max="1" width="74" style="31" customWidth="1"/>
    <col min="2" max="2" width="15" style="32" customWidth="1"/>
    <col min="3" max="3" width="9.140625" style="28"/>
    <col min="4" max="4" width="15.5703125" style="28" customWidth="1"/>
    <col min="5" max="16384" width="9.140625" style="28"/>
  </cols>
  <sheetData>
    <row r="1" spans="1:4" s="22" customFormat="1" ht="48.75" customHeight="1">
      <c r="A1" s="110" t="e">
        <f>"Приложение №"&amp;Нсоц&amp;" к решению
Богучанского районного Совета депутатов
от "&amp;Рдата&amp;" года №"&amp;Рномер</f>
        <v>#NAME?</v>
      </c>
      <c r="B1" s="110"/>
    </row>
    <row r="2" spans="1:4" s="23" customFormat="1" ht="48.75" customHeight="1">
      <c r="A2" s="110" t="e">
        <f>"Приложение №"&amp;Н1соц&amp;" к решению
Богучанского районного Совета депутатов
от "&amp;Р1дата&amp;" года №"&amp;Р1номер</f>
        <v>#NAME?</v>
      </c>
      <c r="B2" s="110"/>
    </row>
    <row r="3" spans="1:4" s="23" customFormat="1" ht="68.25" customHeight="1">
      <c r="A3" s="111" t="e">
        <f>"Распределение субсидий за достижение лучших показателей социально-экономического развития муниципальных образований Красноярского края на "&amp;год&amp;" год"</f>
        <v>#REF!</v>
      </c>
      <c r="B3" s="111"/>
    </row>
    <row r="4" spans="1:4" s="23" customFormat="1" ht="13.5" customHeight="1">
      <c r="A4" s="24"/>
      <c r="B4" s="25" t="s">
        <v>103</v>
      </c>
    </row>
    <row r="5" spans="1:4" s="27" customFormat="1" ht="26.25" customHeight="1">
      <c r="A5" s="26" t="s">
        <v>8</v>
      </c>
      <c r="B5" s="7" t="s">
        <v>68</v>
      </c>
      <c r="D5" s="28" t="s">
        <v>19</v>
      </c>
    </row>
    <row r="6" spans="1:4" ht="14.25" customHeight="1">
      <c r="A6" s="8" t="s">
        <v>108</v>
      </c>
      <c r="B6" s="29"/>
      <c r="D6" s="10" t="e">
        <f>SUMIF(кл,"??? ????? ?? ?? "&amp;D5&amp;"*",сум)</f>
        <v>#VALUE!</v>
      </c>
    </row>
    <row r="7" spans="1:4" ht="14.25" customHeight="1">
      <c r="A7" s="8" t="s">
        <v>109</v>
      </c>
      <c r="B7" s="29"/>
      <c r="D7" s="10"/>
    </row>
    <row r="8" spans="1:4" ht="14.25" customHeight="1">
      <c r="A8" s="8" t="s">
        <v>15</v>
      </c>
      <c r="B8" s="29"/>
      <c r="D8" s="10" t="e">
        <f>D6-B13</f>
        <v>#VALUE!</v>
      </c>
    </row>
    <row r="9" spans="1:4" ht="14.25" customHeight="1">
      <c r="A9" s="8" t="s">
        <v>16</v>
      </c>
      <c r="B9" s="29"/>
    </row>
    <row r="10" spans="1:4" ht="14.25" customHeight="1">
      <c r="A10" s="8" t="s">
        <v>1</v>
      </c>
      <c r="B10" s="29"/>
    </row>
    <row r="11" spans="1:4" ht="14.25" customHeight="1">
      <c r="A11" s="8" t="s">
        <v>25</v>
      </c>
      <c r="B11" s="29"/>
    </row>
    <row r="12" spans="1:4" ht="28.5" customHeight="1">
      <c r="A12" s="8" t="s">
        <v>17</v>
      </c>
      <c r="B12" s="29"/>
    </row>
    <row r="13" spans="1:4" s="30" customFormat="1" ht="15" customHeight="1">
      <c r="A13" s="33" t="s">
        <v>106</v>
      </c>
      <c r="B13" s="34">
        <f>SUMIF(B6:B12,"&gt;0")</f>
        <v>0</v>
      </c>
    </row>
  </sheetData>
  <mergeCells count="3">
    <mergeCell ref="A1:B1"/>
    <mergeCell ref="A2:B2"/>
    <mergeCell ref="A3:B3"/>
  </mergeCells>
  <phoneticPr fontId="8" type="noConversion"/>
  <pageMargins left="0.78740157480314965" right="0.19685039370078741" top="0.39370078740157483" bottom="0.39370078740157483" header="0" footer="0"/>
  <pageSetup paperSize="9" fitToHeight="0" orientation="portrait" horizontalDpi="1200" verticalDpi="1200"/>
  <headerFooter alignWithMargins="0"/>
</worksheet>
</file>

<file path=xl/worksheets/sheet3.xml><?xml version="1.0" encoding="utf-8"?>
<worksheet xmlns="http://schemas.openxmlformats.org/spreadsheetml/2006/main" xmlns:r="http://schemas.openxmlformats.org/officeDocument/2006/relationships">
  <sheetPr codeName="Лист21">
    <pageSetUpPr fitToPage="1"/>
  </sheetPr>
  <dimension ref="A1:H24"/>
  <sheetViews>
    <sheetView workbookViewId="0">
      <selection activeCell="A3" sqref="A3:C3"/>
    </sheetView>
  </sheetViews>
  <sheetFormatPr defaultRowHeight="12.75"/>
  <cols>
    <col min="1" max="1" width="46" style="13" customWidth="1"/>
    <col min="2" max="2" width="7.7109375" style="13" hidden="1" customWidth="1"/>
    <col min="3" max="3" width="20.42578125" style="13" customWidth="1"/>
    <col min="4" max="4" width="26" style="13" customWidth="1"/>
    <col min="5" max="5" width="12.85546875" style="13" customWidth="1"/>
    <col min="6" max="6" width="9.140625" style="13"/>
    <col min="7" max="7" width="14.42578125" style="13" customWidth="1"/>
    <col min="8" max="8" width="12.28515625" style="13" customWidth="1"/>
    <col min="9" max="16384" width="9.140625" style="13"/>
  </cols>
  <sheetData>
    <row r="1" spans="1:8" ht="46.5" customHeight="1">
      <c r="A1" s="110" t="e">
        <f>"Приложение №"&amp;Нзп&amp;" к решению
Богучанского районного Совета депутатов
от "&amp;Рдата&amp;" года №"&amp;Рномер</f>
        <v>#NAME?</v>
      </c>
      <c r="B1" s="110"/>
      <c r="C1" s="110"/>
      <c r="D1" s="110"/>
      <c r="E1" s="110"/>
    </row>
    <row r="2" spans="1:8" ht="46.5" customHeight="1">
      <c r="A2" s="110" t="e">
        <f>"Приложение №"&amp;Н1зп&amp;" к решению
Богучанского районного Совета депутатов
от "&amp;Р1дата&amp;" года №"&amp;Р1номер</f>
        <v>#NAME?</v>
      </c>
      <c r="B2" s="110"/>
      <c r="C2" s="110"/>
      <c r="D2" s="110"/>
      <c r="E2" s="110"/>
    </row>
    <row r="3" spans="1:8" ht="45.75" customHeight="1">
      <c r="A3" s="112" t="s">
        <v>20</v>
      </c>
      <c r="B3" s="112"/>
      <c r="C3" s="112"/>
      <c r="D3" s="112"/>
      <c r="E3" s="112"/>
    </row>
    <row r="4" spans="1:8">
      <c r="E4" s="14" t="s">
        <v>103</v>
      </c>
    </row>
    <row r="5" spans="1:8" ht="147" customHeight="1">
      <c r="A5" s="12" t="s">
        <v>8</v>
      </c>
      <c r="B5" s="12" t="s">
        <v>26</v>
      </c>
      <c r="C5" s="11" t="s">
        <v>77</v>
      </c>
      <c r="D5" s="17" t="s">
        <v>58</v>
      </c>
      <c r="E5" s="12" t="s">
        <v>106</v>
      </c>
      <c r="G5" s="13">
        <v>5210308</v>
      </c>
      <c r="H5" s="13">
        <v>5210309</v>
      </c>
    </row>
    <row r="6" spans="1:8">
      <c r="A6" s="18" t="s">
        <v>18</v>
      </c>
      <c r="B6" s="18"/>
      <c r="C6" s="16" t="e">
        <f>SUM(C7:C24)</f>
        <v>#VALUE!</v>
      </c>
      <c r="D6" s="16" t="e">
        <f>SUM(D7:D24)</f>
        <v>#VALUE!</v>
      </c>
      <c r="E6" s="16" t="e">
        <f>SUM(E7:E24)</f>
        <v>#VALUE!</v>
      </c>
      <c r="G6" s="10" t="e">
        <f>SUMIF(кл,"??? ????? ?? ?? "&amp;G5&amp;"*",сум)</f>
        <v>#VALUE!</v>
      </c>
      <c r="H6" s="10" t="e">
        <f>SUMIF(кл,"??? ????? ?? ?? "&amp;H5&amp;"*",сум)</f>
        <v>#VALUE!</v>
      </c>
    </row>
    <row r="7" spans="1:8" ht="15">
      <c r="A7" s="19" t="s">
        <v>45</v>
      </c>
      <c r="B7" s="20" t="s">
        <v>27</v>
      </c>
      <c r="C7" s="9" t="e">
        <f t="shared" ref="C7:C24" si="0">SUMIF(кл,"??? "&amp;$B7&amp;"?? ?? "&amp;G$5&amp;"*",сум)</f>
        <v>#VALUE!</v>
      </c>
      <c r="D7" s="9" t="e">
        <f t="shared" ref="D7:D24" si="1">SUMIF(кл,"??? "&amp;$B7&amp;"?? ?? "&amp;H$5&amp;"*",сум)</f>
        <v>#VALUE!</v>
      </c>
      <c r="E7" s="15" t="e">
        <f>C7+D7</f>
        <v>#VALUE!</v>
      </c>
      <c r="G7" s="21" t="e">
        <f>C6-G6</f>
        <v>#VALUE!</v>
      </c>
      <c r="H7" s="21" t="e">
        <f>D6-H6</f>
        <v>#VALUE!</v>
      </c>
    </row>
    <row r="8" spans="1:8" ht="15">
      <c r="A8" s="19" t="s">
        <v>46</v>
      </c>
      <c r="B8" s="20" t="s">
        <v>28</v>
      </c>
      <c r="C8" s="9" t="e">
        <f t="shared" si="0"/>
        <v>#VALUE!</v>
      </c>
      <c r="D8" s="9" t="e">
        <f t="shared" si="1"/>
        <v>#VALUE!</v>
      </c>
      <c r="E8" s="15" t="e">
        <f t="shared" ref="E8:E24" si="2">C8+D8</f>
        <v>#VALUE!</v>
      </c>
    </row>
    <row r="9" spans="1:8" ht="15">
      <c r="A9" s="19" t="s">
        <v>47</v>
      </c>
      <c r="B9" s="20" t="s">
        <v>29</v>
      </c>
      <c r="C9" s="9" t="e">
        <f t="shared" si="0"/>
        <v>#VALUE!</v>
      </c>
      <c r="D9" s="9" t="e">
        <f t="shared" si="1"/>
        <v>#VALUE!</v>
      </c>
      <c r="E9" s="15" t="e">
        <f t="shared" si="2"/>
        <v>#VALUE!</v>
      </c>
    </row>
    <row r="10" spans="1:8" ht="15">
      <c r="A10" s="19" t="s">
        <v>48</v>
      </c>
      <c r="B10" s="20" t="s">
        <v>30</v>
      </c>
      <c r="C10" s="9" t="e">
        <f t="shared" si="0"/>
        <v>#VALUE!</v>
      </c>
      <c r="D10" s="9" t="e">
        <f t="shared" si="1"/>
        <v>#VALUE!</v>
      </c>
      <c r="E10" s="15" t="e">
        <f t="shared" si="2"/>
        <v>#VALUE!</v>
      </c>
    </row>
    <row r="11" spans="1:8" ht="15">
      <c r="A11" s="19" t="s">
        <v>49</v>
      </c>
      <c r="B11" s="20" t="s">
        <v>31</v>
      </c>
      <c r="C11" s="9" t="e">
        <f t="shared" si="0"/>
        <v>#VALUE!</v>
      </c>
      <c r="D11" s="9" t="e">
        <f t="shared" si="1"/>
        <v>#VALUE!</v>
      </c>
      <c r="E11" s="15" t="e">
        <f t="shared" si="2"/>
        <v>#VALUE!</v>
      </c>
    </row>
    <row r="12" spans="1:8" ht="15">
      <c r="A12" s="19" t="s">
        <v>50</v>
      </c>
      <c r="B12" s="20" t="s">
        <v>32</v>
      </c>
      <c r="C12" s="9" t="e">
        <f t="shared" si="0"/>
        <v>#VALUE!</v>
      </c>
      <c r="D12" s="9" t="e">
        <f t="shared" si="1"/>
        <v>#VALUE!</v>
      </c>
      <c r="E12" s="15" t="e">
        <f t="shared" si="2"/>
        <v>#VALUE!</v>
      </c>
    </row>
    <row r="13" spans="1:8" ht="15">
      <c r="A13" s="19" t="s">
        <v>51</v>
      </c>
      <c r="B13" s="20" t="s">
        <v>33</v>
      </c>
      <c r="C13" s="9" t="e">
        <f t="shared" si="0"/>
        <v>#VALUE!</v>
      </c>
      <c r="D13" s="9" t="e">
        <f t="shared" si="1"/>
        <v>#VALUE!</v>
      </c>
      <c r="E13" s="15" t="e">
        <f t="shared" si="2"/>
        <v>#VALUE!</v>
      </c>
    </row>
    <row r="14" spans="1:8" ht="15">
      <c r="A14" s="19" t="s">
        <v>92</v>
      </c>
      <c r="B14" s="20" t="s">
        <v>34</v>
      </c>
      <c r="C14" s="9" t="e">
        <f t="shared" si="0"/>
        <v>#VALUE!</v>
      </c>
      <c r="D14" s="9" t="e">
        <f t="shared" si="1"/>
        <v>#VALUE!</v>
      </c>
      <c r="E14" s="15" t="e">
        <f t="shared" si="2"/>
        <v>#VALUE!</v>
      </c>
    </row>
    <row r="15" spans="1:8" ht="15">
      <c r="A15" s="19" t="s">
        <v>93</v>
      </c>
      <c r="B15" s="20" t="s">
        <v>35</v>
      </c>
      <c r="C15" s="9" t="e">
        <f t="shared" si="0"/>
        <v>#VALUE!</v>
      </c>
      <c r="D15" s="9" t="e">
        <f t="shared" si="1"/>
        <v>#VALUE!</v>
      </c>
      <c r="E15" s="15" t="e">
        <f t="shared" si="2"/>
        <v>#VALUE!</v>
      </c>
    </row>
    <row r="16" spans="1:8" ht="15">
      <c r="A16" s="19" t="s">
        <v>94</v>
      </c>
      <c r="B16" s="20" t="s">
        <v>36</v>
      </c>
      <c r="C16" s="9" t="e">
        <f t="shared" si="0"/>
        <v>#VALUE!</v>
      </c>
      <c r="D16" s="9" t="e">
        <f t="shared" si="1"/>
        <v>#VALUE!</v>
      </c>
      <c r="E16" s="15" t="e">
        <f t="shared" si="2"/>
        <v>#VALUE!</v>
      </c>
    </row>
    <row r="17" spans="1:5" ht="15">
      <c r="A17" s="19" t="s">
        <v>95</v>
      </c>
      <c r="B17" s="20" t="s">
        <v>37</v>
      </c>
      <c r="C17" s="9" t="e">
        <f t="shared" si="0"/>
        <v>#VALUE!</v>
      </c>
      <c r="D17" s="9" t="e">
        <f t="shared" si="1"/>
        <v>#VALUE!</v>
      </c>
      <c r="E17" s="15" t="e">
        <f t="shared" si="2"/>
        <v>#VALUE!</v>
      </c>
    </row>
    <row r="18" spans="1:5" ht="15">
      <c r="A18" s="19" t="s">
        <v>96</v>
      </c>
      <c r="B18" s="20" t="s">
        <v>38</v>
      </c>
      <c r="C18" s="9" t="e">
        <f t="shared" si="0"/>
        <v>#VALUE!</v>
      </c>
      <c r="D18" s="9" t="e">
        <f t="shared" si="1"/>
        <v>#VALUE!</v>
      </c>
      <c r="E18" s="15" t="e">
        <f t="shared" si="2"/>
        <v>#VALUE!</v>
      </c>
    </row>
    <row r="19" spans="1:5" ht="15">
      <c r="A19" s="19" t="s">
        <v>97</v>
      </c>
      <c r="B19" s="20" t="s">
        <v>39</v>
      </c>
      <c r="C19" s="9" t="e">
        <f t="shared" si="0"/>
        <v>#VALUE!</v>
      </c>
      <c r="D19" s="9" t="e">
        <f t="shared" si="1"/>
        <v>#VALUE!</v>
      </c>
      <c r="E19" s="15" t="e">
        <f t="shared" si="2"/>
        <v>#VALUE!</v>
      </c>
    </row>
    <row r="20" spans="1:5" ht="15">
      <c r="A20" s="19" t="s">
        <v>98</v>
      </c>
      <c r="B20" s="20" t="s">
        <v>40</v>
      </c>
      <c r="C20" s="9" t="e">
        <f t="shared" si="0"/>
        <v>#VALUE!</v>
      </c>
      <c r="D20" s="9" t="e">
        <f t="shared" si="1"/>
        <v>#VALUE!</v>
      </c>
      <c r="E20" s="15" t="e">
        <f t="shared" si="2"/>
        <v>#VALUE!</v>
      </c>
    </row>
    <row r="21" spans="1:5" ht="15">
      <c r="A21" s="19" t="s">
        <v>99</v>
      </c>
      <c r="B21" s="20" t="s">
        <v>41</v>
      </c>
      <c r="C21" s="9" t="e">
        <f t="shared" si="0"/>
        <v>#VALUE!</v>
      </c>
      <c r="D21" s="9" t="e">
        <f t="shared" si="1"/>
        <v>#VALUE!</v>
      </c>
      <c r="E21" s="15" t="e">
        <f t="shared" si="2"/>
        <v>#VALUE!</v>
      </c>
    </row>
    <row r="22" spans="1:5" ht="15">
      <c r="A22" s="19" t="s">
        <v>100</v>
      </c>
      <c r="B22" s="20" t="s">
        <v>42</v>
      </c>
      <c r="C22" s="9" t="e">
        <f t="shared" si="0"/>
        <v>#VALUE!</v>
      </c>
      <c r="D22" s="9" t="e">
        <f t="shared" si="1"/>
        <v>#VALUE!</v>
      </c>
      <c r="E22" s="15" t="e">
        <f t="shared" si="2"/>
        <v>#VALUE!</v>
      </c>
    </row>
    <row r="23" spans="1:5" ht="15">
      <c r="A23" s="19" t="s">
        <v>101</v>
      </c>
      <c r="B23" s="20" t="s">
        <v>43</v>
      </c>
      <c r="C23" s="9" t="e">
        <f t="shared" si="0"/>
        <v>#VALUE!</v>
      </c>
      <c r="D23" s="9" t="e">
        <f t="shared" si="1"/>
        <v>#VALUE!</v>
      </c>
      <c r="E23" s="15" t="e">
        <f t="shared" si="2"/>
        <v>#VALUE!</v>
      </c>
    </row>
    <row r="24" spans="1:5" ht="15">
      <c r="A24" s="19" t="s">
        <v>102</v>
      </c>
      <c r="B24" s="20" t="s">
        <v>44</v>
      </c>
      <c r="C24" s="9" t="e">
        <f t="shared" si="0"/>
        <v>#VALUE!</v>
      </c>
      <c r="D24" s="9" t="e">
        <f t="shared" si="1"/>
        <v>#VALUE!</v>
      </c>
      <c r="E24" s="15" t="e">
        <f t="shared" si="2"/>
        <v>#VALUE!</v>
      </c>
    </row>
  </sheetData>
  <mergeCells count="3">
    <mergeCell ref="A1:E1"/>
    <mergeCell ref="A2:E2"/>
    <mergeCell ref="A3:E3"/>
  </mergeCells>
  <phoneticPr fontId="8" type="noConversion"/>
  <printOptions horizontalCentered="1"/>
  <pageMargins left="0.98425196850393704" right="0.39370078740157483" top="0.39370078740157483" bottom="0.39370078740157483" header="0.51181102362204722" footer="0.51181102362204722"/>
  <pageSetup paperSize="9" scale="85" fitToHeight="0" orientation="portrait"/>
  <headerFooter alignWithMargins="0"/>
</worksheet>
</file>

<file path=xl/worksheets/sheet4.xml><?xml version="1.0" encoding="utf-8"?>
<worksheet xmlns="http://schemas.openxmlformats.org/spreadsheetml/2006/main" xmlns:r="http://schemas.openxmlformats.org/officeDocument/2006/relationships">
  <sheetPr codeName="Лист22">
    <pageSetUpPr fitToPage="1"/>
  </sheetPr>
  <dimension ref="A1:E10"/>
  <sheetViews>
    <sheetView workbookViewId="0">
      <selection activeCell="A3" sqref="A3:C3"/>
    </sheetView>
  </sheetViews>
  <sheetFormatPr defaultRowHeight="12.75"/>
  <cols>
    <col min="1" max="1" width="57.85546875" style="1" customWidth="1"/>
    <col min="2" max="2" width="8.42578125" style="1" hidden="1" customWidth="1"/>
    <col min="3" max="3" width="15" style="1" bestFit="1" customWidth="1"/>
    <col min="4" max="4" width="9.140625" style="1"/>
    <col min="5" max="5" width="15" style="10" customWidth="1"/>
    <col min="6" max="16384" width="9.140625" style="1"/>
  </cols>
  <sheetData>
    <row r="1" spans="1:5" ht="41.25" customHeight="1">
      <c r="A1" s="113" t="e">
        <f>"Приложение №"&amp;Нкап&amp;" к решению
Богучанского районного Совета депутатов
от "&amp;Рдата&amp;" года №"&amp;Рномер</f>
        <v>#NAME?</v>
      </c>
      <c r="B1" s="113"/>
      <c r="C1" s="113"/>
    </row>
    <row r="2" spans="1:5" ht="41.25" customHeight="1">
      <c r="A2" s="113" t="e">
        <f>"Приложение №"&amp;Н1кап&amp;" к решению
Богучанского районного Совета депутатов
от "&amp;Р1дата&amp;" года №"&amp;Р1номер</f>
        <v>#NAME?</v>
      </c>
      <c r="B2" s="113"/>
      <c r="C2" s="113"/>
    </row>
    <row r="3" spans="1:5" ht="68.25" customHeight="1">
      <c r="A3" s="114" t="e">
        <f>"Распределение межбюджетных трансфертов на проведение капитального ремонта многоквартирных домов "&amp;год&amp;" год"</f>
        <v>#REF!</v>
      </c>
      <c r="B3" s="114"/>
      <c r="C3" s="114"/>
    </row>
    <row r="4" spans="1:5">
      <c r="C4" s="2" t="s">
        <v>60</v>
      </c>
    </row>
    <row r="5" spans="1:5">
      <c r="A5" s="3" t="s">
        <v>8</v>
      </c>
      <c r="B5" s="3" t="s">
        <v>26</v>
      </c>
      <c r="C5" s="3" t="s">
        <v>61</v>
      </c>
      <c r="E5" s="10">
        <v>5210314</v>
      </c>
    </row>
    <row r="6" spans="1:5" ht="15">
      <c r="A6" s="115" t="s">
        <v>62</v>
      </c>
      <c r="B6" s="115"/>
      <c r="C6" s="4" t="e">
        <f>SUM(C7:C10)</f>
        <v>#VALUE!</v>
      </c>
      <c r="E6" s="10" t="e">
        <f>SUMIF(кл,"??? ????? ?? ?? "&amp;E5&amp;"*",сум)</f>
        <v>#VALUE!</v>
      </c>
    </row>
    <row r="7" spans="1:5" ht="15">
      <c r="A7" s="6" t="s">
        <v>48</v>
      </c>
      <c r="B7" s="5" t="s">
        <v>30</v>
      </c>
      <c r="C7" s="9" t="e">
        <f>SUMIF(кл,"??? "&amp;$B7&amp;"?? ?? "&amp;$E$5&amp;"*",сум)</f>
        <v>#VALUE!</v>
      </c>
      <c r="E7" s="10" t="e">
        <f>C6-E6</f>
        <v>#VALUE!</v>
      </c>
    </row>
    <row r="8" spans="1:5" ht="15">
      <c r="A8" s="6" t="s">
        <v>95</v>
      </c>
      <c r="B8" s="5" t="s">
        <v>37</v>
      </c>
      <c r="C8" s="9" t="e">
        <f>SUMIF(кл,"??? "&amp;$B8&amp;"?? ?? "&amp;$E$5&amp;"*",сум)</f>
        <v>#VALUE!</v>
      </c>
    </row>
    <row r="9" spans="1:5" ht="15">
      <c r="A9" s="6" t="s">
        <v>96</v>
      </c>
      <c r="B9" s="5" t="s">
        <v>38</v>
      </c>
      <c r="C9" s="9" t="e">
        <f>SUMIF(кл,"??? "&amp;$B9&amp;"?? ?? "&amp;$E$5&amp;"*",сум)</f>
        <v>#VALUE!</v>
      </c>
    </row>
    <row r="10" spans="1:5" ht="15">
      <c r="A10" s="6" t="s">
        <v>98</v>
      </c>
      <c r="B10" s="5" t="s">
        <v>40</v>
      </c>
      <c r="C10" s="9" t="e">
        <f>SUMIF(кл,"??? "&amp;$B10&amp;"?? ?? "&amp;$E$5&amp;"*",сум)</f>
        <v>#VALUE!</v>
      </c>
    </row>
  </sheetData>
  <mergeCells count="4">
    <mergeCell ref="A1:C1"/>
    <mergeCell ref="A2:C2"/>
    <mergeCell ref="A3:C3"/>
    <mergeCell ref="A6:B6"/>
  </mergeCells>
  <phoneticPr fontId="8" type="noConversion"/>
  <pageMargins left="1.9685039370078741" right="0.23622047244094491" top="0.74803149606299213" bottom="0.74803149606299213" header="0.31496062992125984" footer="0.31496062992125984"/>
  <pageSetup paperSize="9" fitToHeight="0" orientation="portrait"/>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Дох </vt:lpstr>
      <vt:lpstr>СоцЭк</vt:lpstr>
      <vt:lpstr>ЗП</vt:lpstr>
      <vt:lpstr>Рем</vt:lpstr>
      <vt:lpstr>'Дох '!Заголовки_для_печати</vt:lpstr>
      <vt:lpstr>ЗП!Заголовки_для_печати</vt:lpstr>
      <vt:lpstr>Рем!Заголовки_для_печати</vt:lpstr>
      <vt:lpstr>ЗП!Область_печати</vt:lpstr>
      <vt:lpstr>Рем!Область_печати</vt:lpstr>
      <vt:lpstr>СоцЭк!Область_печати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2019-11-06T05:56:00Z</cp:lastPrinted>
  <dcterms:created xsi:type="dcterms:W3CDTF">2009-03-19T02:39:24Z</dcterms:created>
  <dcterms:modified xsi:type="dcterms:W3CDTF">2021-11-13T06:23:41Z</dcterms:modified>
</cp:coreProperties>
</file>