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ТЬ ПРОГРАММЫ\ред.69 11.11.2022\Актуальная версия ПРОЕКТ 2023\Приложение 8 кап ремонт ЖКХ  2023\"/>
    </mc:Choice>
  </mc:AlternateContent>
  <xr:revisionPtr revIDLastSave="0" documentId="13_ncr:1_{21F91F60-EA04-4050-90F4-88823D4AAE6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58" r:id="rId1"/>
    <sheet name="Лист2" sheetId="53" r:id="rId2"/>
    <sheet name="Лист3" sheetId="54" r:id="rId3"/>
    <sheet name="Лист4" sheetId="55" r:id="rId4"/>
    <sheet name="Лист5" sheetId="56" r:id="rId5"/>
  </sheets>
  <definedNames>
    <definedName name="_xlnm.Print_Area" localSheetId="0">Лист1!$A$1:$M$57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6" i="58" l="1"/>
  <c r="J37" i="58"/>
  <c r="F37" i="58"/>
  <c r="J48" i="58"/>
  <c r="J49" i="58"/>
  <c r="F51" i="58"/>
  <c r="F38" i="58"/>
  <c r="F16" i="58"/>
  <c r="J16" i="58" s="1"/>
  <c r="G47" i="58"/>
  <c r="G51" i="58"/>
  <c r="F47" i="58" l="1"/>
  <c r="F50" i="58" s="1"/>
  <c r="J38" i="58"/>
  <c r="J34" i="58"/>
  <c r="H47" i="58"/>
  <c r="I47" i="58"/>
  <c r="I51" i="58" l="1"/>
  <c r="H51" i="58"/>
  <c r="J51" i="58" s="1"/>
  <c r="J14" i="58"/>
  <c r="I50" i="58" l="1"/>
  <c r="H50" i="58"/>
  <c r="J50" i="58" s="1"/>
  <c r="J35" i="58"/>
  <c r="J47" i="58" s="1"/>
  <c r="J15" i="58" l="1"/>
  <c r="L3" i="56"/>
  <c r="E11" i="55" l="1"/>
  <c r="D11" i="55"/>
  <c r="C11" i="55"/>
  <c r="B11" i="55"/>
  <c r="F11" i="55" s="1"/>
</calcChain>
</file>

<file path=xl/sharedStrings.xml><?xml version="1.0" encoding="utf-8"?>
<sst xmlns="http://schemas.openxmlformats.org/spreadsheetml/2006/main" count="151" uniqueCount="113">
  <si>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</si>
  <si>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</si>
  <si>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</si>
  <si>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</si>
  <si>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</si>
  <si>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</si>
  <si>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Цель подпрограммы: Создание условий для приведения коммунальной инфраструктуры в надлежащее состояние, обеспечивающие комфортные условия проживания в муниципальном образовании Богучанский район</t>
  </si>
  <si>
    <t>0502</t>
  </si>
  <si>
    <t>Задача 1. Обеспечение надежной эксплуатации объектов коммунальной инфраструктуры муниципального образования Богучанский район</t>
  </si>
  <si>
    <t>Капитальный ремонт сетей  тепло-,водоснабжения  2014г -2,048 км; 2015г - 2,165 км.</t>
  </si>
  <si>
    <t>Капитальный ремонт сетей  водоснабжения  2014г-2,36 км; 2015г- 1,35 км.</t>
  </si>
  <si>
    <t>Итого по подпрограмме:</t>
  </si>
  <si>
    <t>В 2015 году капитальный ремонт котлов в котельной № 40 п.Чунояр - 2 шт.</t>
  </si>
  <si>
    <t>0350080000</t>
  </si>
  <si>
    <t>Капитальный ремонт котлов на котельных МО  2014г.-5 шт; 2015г-4 шт</t>
  </si>
  <si>
    <t>В 2016 году капитальный ремонт водобашен - 2 ед.</t>
  </si>
  <si>
    <t>В 2014 году капитальный ремонт водобашен - 3 ед., разработка проектов и устройство зон санитарной охраны водозаборных сооружений, капитальный ремонт канализационных колодцев - 10 ед.                                                                                                                                                                                              В 2015 году капитальный ремонт водобашен - 5 ед.</t>
  </si>
  <si>
    <t xml:space="preserve">В 2014 году проведение испытаний  и измерений проводов, кабелей, автоматических выключателей сетей внутреннего электроснабжения на 2-х котельных;                                                                                                               
Обследование строительных конструкций, дымовых труб в котельной № 34 п. Таежный; 
Выполнение проектно-сметных работ и монтаж сетей внешнего электроснабжения котельной № 21 п. Красногорьевский;
Проведение измерения сопротивления заземляющих устройств ж/д в п. Пинчуга, с. Богучаны - 10 ед.;
Разработка проектов санитарно-защитных зон котельных № 10, № 12, замена опор от котельной № 18 - 3 шт.         </t>
  </si>
  <si>
    <t>03500S5710</t>
  </si>
  <si>
    <t>Капитальный ремонт сетей тепло-водоснабжения от 11ТК101 до СОШ № 4 по ул.Центральной в с.Богучаны- 0,313 км.</t>
  </si>
  <si>
    <t xml:space="preserve">Проведение проверки достоверности определения сметной стоимости капитального ремонта сетей тепло-водоснабжения от 11ТК101 до СОШ № 4 по ул.Центральной в с.Богучаны </t>
  </si>
  <si>
    <t>В 2016 году разработка проекта реконструкции котельной №34 п.Таежный;                                                в 2017 году - оплата кредиторской задолженности за 2016 год.</t>
  </si>
  <si>
    <t>Проведение санитарно-эпидимиологической экспертизы проекта зоны санитарной охраны котельной №10 с.Богучаны</t>
  </si>
  <si>
    <t>Капитальный ремонт сетей тепло-водоснабжения от 1ТК1 до 1ТК6 по пер.Пролетарский в п.Ангарский- 0,205 км.</t>
  </si>
  <si>
    <t>В 2017 году бурение скважины технической воды в д.Каменка</t>
  </si>
  <si>
    <t>Капитальный ремонт наружных сетей тепловодоснабжения с.Богучаны - 0,506 км.,  п.Невонка - 0,343 км.</t>
  </si>
  <si>
    <t>Капитальный ремонт сетей тепло-водоснабжения п.Чунояр, ул.Береговая: от 40ТК39 до ИТП ж\д №5а - 0,104 км.</t>
  </si>
  <si>
    <t>Капитальный ремонт сетей тепло-водоснабжения по ул.Береговая п.Осиновый Мыс: от 47ТК2 до 47ТК3 -0,037км, от 47ТК44до ввода в дет.сад №1 -0,008 км.</t>
  </si>
  <si>
    <t>035008Ф000</t>
  </si>
  <si>
    <t>2016г - Выполнение работ по замене 2 котлов на 1 в котельной №7 в с.Богучаны                                        2017 год - приобретение оборудования для выполнения работ по замене 2 котлов на 1 котел в котельной №7 с.Богучаны</t>
  </si>
  <si>
    <t>Обеспечение резервным электроснабжением водозаборных сооружений, снабжающего водой котельные №45, № 47  и социально-значимые объекты п.Осиновый Мыс (приобретение кабеля 350м и электрооборудования 10 ед)</t>
  </si>
  <si>
    <t>В 2016 году разработка проектов зоны санитарной охраны и устройства склада временного хранения шлака на котельной №10 с.Богучаны.                                                                                       2017г. - оплата кредиторской задолженности за 2016г. за разработку проекта зоны санитарной охраны котельной №10 с.Богучаны:                                                                                                              2018г. - Разработка проектов на капитальный ремонт котельной №34 (устранение аварийности) и прохождение экспертизы</t>
  </si>
  <si>
    <t>В 2017 году обеспечение резервным электроснабжением водозаборных сооружений, снабжающего водой котельные №45, № 47  и социально-значимые объекты п.Осиновый Мыс (приобретение 1 генератора);                                                                                                                в 2018 году - приобретение генератора и комплектующего оборудования в целях обеспечения централизованным электроснабжением населения д.Каменка.</t>
  </si>
  <si>
    <t xml:space="preserve">Приложение № 2
к подпрограмме «Реконструкция и капитальный ремонт объектов коммунальной инфраструктуры муниципального образования Богучанский район» </t>
  </si>
  <si>
    <t>1.В 2014 году капитальный ремонт дымовой трубы в котельной № 6 в с. Богучаны;                                                                 2.устройство электрокотлов в доме № 6 ул. Юности в с. Богучаны;,                                                                                                                  3.капитальный ремонт воздушной линии электропередач котельной №1 п. ангарский - 510 м.;                                                                                                                                                                                                          4.капитальный ремонт системы газоотведения котельная № 24 в п. Шиверский;                                                                                                                                                                                                    5.капитальный ремонт водобашни п. Хребтовый;                                                                                                                                                                                       6.капитальный ремонт сетей тепло, водоснабжения п. Невонка ул. Советская;                                                                                                                                                                                             7.капитальный ремонт сетей тепло, водоснабжения п. Шиверский ул. Ленина.                                                                                      8.В 2015 году  капитальный ремонт линии электропередач от скважин № 1,5,6 водозаборного сооружения из подземных источников до щита ВРУ п.Таежный - 1 км;                                                                                                               9.снос котельной №16 с.Богучаны;                                                                                                                                                                                                                                      10.капитальный ремонт кровли котельной №47 п.Осиновый Мыс - 246м2,                                                                                                                                                                                                         11.аварийно-восстановительные работы с заменой котла №5 и технологического оборудования в котельной №34 в п.Таежный</t>
  </si>
  <si>
    <t>12.В 2016 году аварийно-восстановительные работы с заменой котла №5 и технологического оборудования в котельной №34 в п.Таежный (не выполненные в 2015г.),                                                                                                                                                                    13. ремонт крыши котельной №4 п.Беляки,                                                                        14.ремонт кровли и стен котельной №20 п.Гремучий,                                                     15.гидравлическая настройка теплосетей п.Осиновый Мыс                                                                                                                        16.в 2017 году приобретение материалов для проведения работ  капитального ремонта  сетей электроснабжения в д.Прилуки.                                                                              В 2018 году - гидравлические испытания 49 128 м.п. трубопроводов от котельных: №1 п.Ангарский, №3 п.Артюгино, №4 п.Беляки, №25, №29 п.Манзя, №30 п.Нижнетерянск, № 11,№13 с.Богучаны, №18,№19п.Пинчуга, №31, №32 п.Невонка, №33 п.Говорково.</t>
  </si>
  <si>
    <t xml:space="preserve">17. В 2016 году капитальный ремонт котла №4 и технологического оборудования в котельной №34 п.Таежный.                                                                                                          в 2017 году - оплата кредиторской задолженности  за 2016 год.                                             Приобретение технологического оборудования для капитального ремонта котла №4 в котельной №34 п.Таежный;                                                                                                                                    в 2018 году - софинансирование неотложных мероприятий по повышению эксплуатационной надежности котельной №34 п.Таежный:                                                             18.Устранение аварийности  монолитно-ребристого перекрытия подвала и верхней монолитной части фундамента котлов;                                                                                19.Устранение аварийности котлового контура с заменой насосов и ремонтом обвязки котельной, тепломеханические решения I этап;                                                                            20. Устранение аварийности теплообменного и насосного оборудования внешнего сетевого контура котельной, тепломеханические решения  II этап;                                                                   21.  Устранение аварийности строительных и ограждающих конструкций здания насосной станции сетевых насосов котельной.               </t>
  </si>
  <si>
    <t xml:space="preserve">1.В 2014 году проведение испытаний  и измерений проводов, кабелей, автоматических выключателей сетей внутреннего электроснабжения на 2-х котельных;                                                                                                               
2.Обследование строительных конструкций, дымовых труб в котельной № 34 п. Таежный; 
3.Выполнение проектно-сметных работ и монтаж сетей внешнего электроснабжения котельной № 21 п. Красногорьевский;
4.Проведение измерения сопротивления заземляющих устройств ж/д в п. Пинчуга, с. Богучаны - 10 ед.;
5.Разработка проектов санитарно-защитных зон котельных № 10, № 12,                                             6.замена опор от котельной № 18 - 3 шт.         </t>
  </si>
  <si>
    <t>7.В 2016 году разработка проекта реконструкции котельной №34 п.Таежный;                                                в 2017 году - оплата кредиторской задолженности за 2016 год.</t>
  </si>
  <si>
    <t>8. В 2016 году разработка проектов зоны санитарной охраны и устройства склада временного хранения шлака на котельной №10 с.Богучаны.                                                                                       2017г. - оплата кредиторской задолженности за 2016г. за разработку проекта зоны санитарной охраны котельной №10 с.Богучаны:                                                                                                                                        9.2018г. - Разработка проектов на капитальный ремонт котельной №34 (устранение аварийности) и прохождение экспертизы</t>
  </si>
  <si>
    <t>10. Проведение санитарно-эпидимиологической экспертизы проекта зоны санитарной охраны котельной №10 с.Богучаны</t>
  </si>
  <si>
    <t xml:space="preserve">.Выполнение проектно-сметных работ и </t>
  </si>
  <si>
    <t>Разработка проектов санитарно-защитных зон котельных № 10, № 12</t>
  </si>
  <si>
    <t>В 2016 году разработка проекта реконструкции котельной №34 п.Таежный</t>
  </si>
  <si>
    <t>азработка проектов зоны санитарной охраны и устройства склада временного хранения шлака на котельной №10 с.Богучаны.</t>
  </si>
  <si>
    <t>Разработка проектов на капитальный ремонт котельной №34 (устранение аварийности) и прохождение экспертизы</t>
  </si>
  <si>
    <t>В 2016 году аварийно-восстановительные работы с заменой котла №5 и технологического оборудования в котельной №34 в п.Таежный (не выполненные в 2015г.),                                                                                                                                                                     ремонт крыши котельной №4 п.Беляки,                                                                        ремонт кровли и стен котельной №20 п.Гремучий,                                                     гидравлическая настройка теплосетей п.Осиновый Мыс                                                                                                                        в 2017 году приобретение материалов для проведения работ  капитального ремонта  сетей электроснабжения в д.Прилуки.                                                                              В 2018 году - гидравлические испытания 49 128 м.п. трубопроводов от котельных: №1 п.Ангарский, №3 п.Артюгино, №4 п.Беляки, №25, №29 п.Манзя, №30 п.Нижнетерянск, № 11,№13 с.Богучаны, №18,№19п.Пинчуга, №31, №32 п.Невонка, №33 п.Говорково.</t>
  </si>
  <si>
    <t xml:space="preserve"> В 2016 году капитальный ремонт котла №4 и технологического оборудования в котельной №34 п.Таежный.                                                                                                          в 2017 году - оплата кредиторской задолженности  за 2016 год.                                             Приобретение технологического оборудования для капитального ремонта котла №4 в котельной №34 п.Таежный;                                                                                                                                    в 2018 году - софинансирование неотложных мероприятий по повышению эксплуатационной надежности котельной №34 п.Таежный:                                                             Устранение аварийности  монолитно-ребристого перекрытия подвала и верхней монолитной части фундамента котлов;                                                                                .Устранение аварийности котлового контура с заменой насосов и ремонтом обвязки котельной, тепломеханические решения I этап;                                                                            странение аварийности теплообменного и насосного оборудования внешнего сетевого контура котельной, тепломеханические решения  II этап;                                                                    Устранение аварийности строительных и ограждающих конструкций здания насосной станции сетевых насосов котельной.               </t>
  </si>
  <si>
    <t xml:space="preserve">Подпрограмма  «Реконструкция и капитальный ремонт объектов коммунальной инфраструктуры муниципального образования Богучанский район» </t>
  </si>
  <si>
    <t>Капитальный ремонт трубопровода холодного водоснабжения  с.Богучаны - 0,260 км.                                                     В 2018 году - п.Гремучий (609 м.п.), п.Невонка (155м.п.), п.Осиновый Мыс (200м.п.), п.Красногорьевский (95 м.п.)</t>
  </si>
  <si>
    <t>В 2014 году капитальный ремонт дымовой трубы в котельной № 6 в с. Богучаны; устройство электрокотлов в доме № 6 ул. Юности в с. Богучаны;, капитальный ремонт воздушной линии электропередач котельной №1 п. ангарский - 510 м.; капитальный ремонт системы газоотведения котельная № 24 в п. Шиверский; капитальный ремонт водобашни п. Хребтовый; капитальный ремонт сетей тепло, водоснабжения п. Невонка ул. Советская; капитальный ремонт сетей тепло, водоснабжения п. Шиверский ул. Ленина.                                                                                      В 2015 году  капитальный ремонт линии электропередач от скважин № 1,5,6 водозаборного сооружения из подземных источников до щита ВРУ п.Таежный - 1 км; снос котельной №16 с.Богучаны; капитальный ремонт кровли котельной №47 п.Осиновый Мыс - 246м2, аварийно-восстановительные работы с заменой котла №5 и технологического оборудования в котельной №34 в п.Таежный</t>
  </si>
  <si>
    <t>В 2016 году аварийно-восстановительные работы с заменой котла №5 и технологического оборудования в котельной №34 в п.Таежный (не выполненные в 2015г.), ремонт крыши котельной №4 п.Беляки, ремонт кровли и стен котельной №20 п.Гремучий, гидравлическая настройка теплосетей п.Осиновый Мыс                                                                                                          в 2017 году приобретение материалов для проведения работ  капитального ремонта  сетей электроснабжения в д.Прилуки.                                                                              В 2018 году - гидравлические испытания 67497 м.п. трубопроводов от котельных: №1 п.Ангарский, №3 п.Артюгино, №4 п.Беляки, №25,№26,№28,№29 п.Манзя, №30 п.Нижнетерянск, № 5,№9 № 11,№13 с.Богучаны, №18,№19п.Пинчуга, №31, №32 п.Невонка, №33 п.Говорково, №38 п.Кежек, №39 п.Новохайский, №45, №47 п.Осиновый Мыс, №48,№49 п.Такучет, №50 п.Октябрьский.</t>
  </si>
  <si>
    <t xml:space="preserve">В 2016 году капитальный ремонт котла №4 и технологического оборудования в котельной №34 п.Таежный                                                                                                          в 2017 году - оплата кредиторской задолженности  за 2016 год.  Приобретение технологического оборудования для капитального ремонта котла №4 в котельной №34 п.Таежный;                                                                                                                                    в 2018 году - софинансирование неотложных меропритяий по повышению эксплуатационной надежности котельной №34 п.Таежный :1) Устранение аварийности  монолитно-ребристого перекрытия подвала и верхней монолитной части фундамента котлов;             2) Устранение аварийности котлового контура с заменой насосов и ремонтом обвязки котельной, тепломеханические решения I этап; 3) Устранение аварийности теплообменного и насосного оборудования внешнего сетевого контура котельной, тепломеханические решения  II этап; 4) Устранение аварийности строительных и ограждающих контсрукций здания насосной станции сетевых насосов котельной.               </t>
  </si>
  <si>
    <t xml:space="preserve">Капитальный ремонт сетей  тепло-,водоснабжения  2016г - 1,224 км;       2018г. - 0,72км. </t>
  </si>
  <si>
    <t xml:space="preserve">Капитальный ремонт сетей  тепло-,водоснабжения  2016г  в п.Хребтовый- 1,038 км.; 2017 год - оплата кредиторской задолженности за 2016 год;                                                         </t>
  </si>
  <si>
    <t>В 2014 году капитальный ремонт дымовой трубы в котельной № 6 в с. Богучаны;                                                                 устройство электрокотлов в доме № 6 ул. Юности в с. Богучаны;,                                                                                                                  капитальный ремонт воздушной линии электропередач котельной №1 п. ангарский - 0,510 км.;                                                                                                                                                                                                          капитальный ремонт системы газоотведения котельная № 24 в п. Шиверский;                                                                                                                                                                                                    капитальный ремонт водобашни п. Хребтовый;                                                                                                                                                                                       капитальный ремонт сетей тепло, водоснабжения п. Невонка ул. Советская;                                                                                                                                                                                             капитальный ремонт сетей тепло, водоснабжения п. Шиверский ул. Ленина.                                                                                      В 2015 году  капитальный ремонт линии электропередач от скважин № 1,5,6 водозаборного сооружения из подземных источников до щита ВРУ п.Таежный - 1 км;                                                                                                               снос котельной №16 с.Богучаны;                                                                                                                                                                                                                                      капитальный ремонт кровли котельной №47 п.Осиновый Мыс - 246м2,                                                                                                                                                                                                         аварийно-восстановительные работы с заменой котла №5 и технологического оборудования в котельной №34 в п.Таежный</t>
  </si>
  <si>
    <t>МКУ «Муниципальная служба Заказчика»</t>
  </si>
  <si>
    <t>Главный распорядитель бюджетных средств</t>
  </si>
  <si>
    <t>Перечень мероприятий подпрограммы с указанием объема средств на их реализацию и ожидаемых результатов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</si>
  <si>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 </t>
  </si>
  <si>
    <t xml:space="preserve">     В том числе по источникам финансирования</t>
  </si>
  <si>
    <t>краевой бюджет</t>
  </si>
  <si>
    <t>районный бюджет</t>
  </si>
  <si>
    <t>ХВС</t>
  </si>
  <si>
    <t>ТЕПЛО и ХВС</t>
  </si>
  <si>
    <t>Расходы по годам реализации подпрограммы  (рублей)</t>
  </si>
  <si>
    <t xml:space="preserve">1- капитальный ремонт  сетей тепловодоснабжения от точки 1 до 23ТК84 по ул. Береговая в п. Шиверский (0,256 км.);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</si>
  <si>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2 - Капитальный ремонт сетей тепловодоснабжения по ул.Ленина от 13ТК95 до 13ТК33 в с.Богучаны (софинансирование) (0,241 км.);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</si>
  <si>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3 - Капитальный ремонт сетей водоснабжения от 25ТК3 по ул. Ленина до 25ТК24 по ул. Комсомольская в п. Манзя (софинансирование) (0,344 км.);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</si>
  <si>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4.  Капитальный ремонт сетей водоснабжения от 30ТК41 по ул. Октябрьская до 30ТК14 по ул. Лесная в п. Нижнетерянск (софинансирование) (0,278 км.);                                                                                                       </t>
  </si>
  <si>
    <t xml:space="preserve">                                                                                              5.Капитальный ремонт участка сетей тепловодоснабжения от котельной №40 до 40ТК6 по ул. Северная в с. Чунояр (0,432  км.);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</si>
  <si>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6.Капитальный ремонт участка сетей тепловодоснабжения от 44ТК53 по ул. Строителей до 40ТК58 по ул. Партизанская в с. Чунояр (0,502 км.);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</si>
  <si>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7.Капитальный ремонт участка сетей тепловодоснабжения от угла ул.Партизанская и пер. Таёжный до водозаборного сооружения № 72 по  ул. Молодёжная в с. Чунояр (0,295 км.);                                                                                                             </t>
  </si>
  <si>
    <t xml:space="preserve">                                                                                                            8. Капитальный ремонт участка сетей тепловодоснабжения по ул. Аэровокзальная (ввод в ж\д №18) в с.Богучаны Богучанского района Красноярского края (0,050км.)   </t>
  </si>
  <si>
    <t>федеральный бюджет</t>
  </si>
  <si>
    <t>1.1.  Капитальный ремонт сетей тепло-, водоснабжения</t>
  </si>
  <si>
    <t>1. Работы по капитальному ремонту участка сетей водоснабжения от точки 1 по ул.Магистральная до 12ВК 11б в с.Богучаны (99мп);</t>
  </si>
  <si>
    <t>2.Выполнение работ по капитальному ремонту участка сетей водоснабжения от точки 11ВК11б до 12ВК11 по ул.Кирпичная в с.Богучаны (548мп);</t>
  </si>
  <si>
    <t>3.Выполнение работ по капитальному ремонту участка сетей водоснабжения от  12 ВК 8 до жилого дома №7 по ул.Заводская в с.Богучаны (546мп);</t>
  </si>
  <si>
    <t>3. Выполнение работ по капитальному ремонту участка сетей водоснабжения от 12 ВК 6 до 12 ВК 11 по ул. Суворова в с. Богучаны (604мп);</t>
  </si>
  <si>
    <t>4. Работы по капитальному ремонту  участка сетей водоснабжения от 7 ТК 4 до 7 ТК 10 по ул. Киселёва в с. Богучаны (611мп);</t>
  </si>
  <si>
    <t>5.Выполнение работ по разработке проектной документации по объекту "Строительство сетей теплоснабжения для присоединения проектируемого ФОК в с. Богучаны;</t>
  </si>
  <si>
    <t>1. Государственная экспертиза достоверности определения сметной стоимости объекта капитального строительства.</t>
  </si>
  <si>
    <t>0350080010</t>
  </si>
  <si>
    <t>1.2. Капитальный ремонт объектов теплоснабжения и сооружений комунального назначения</t>
  </si>
  <si>
    <r>
      <rPr>
        <b/>
        <sz val="16"/>
        <rFont val="Times New Roman"/>
        <family val="1"/>
        <charset val="204"/>
      </rPr>
      <t xml:space="preserve">В 2022 году:      </t>
    </r>
    <r>
      <rPr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1. Капитальный ремонт сетей тепло-водомнабжения от 12ТК10 ул.Космонавтов, с. Богучаны;</t>
    </r>
  </si>
  <si>
    <t>2. Капитальный ремонт сетей тепло-водоснабжения от котельной №12 ул.Космонавтов, с. Богучаны;</t>
  </si>
  <si>
    <t>4. Капитальный ремонт участка сетей теплоснабжения по ул. Киселёва от 7ТК10, с. Богучаны;</t>
  </si>
  <si>
    <t>5. Капитальный ремонт сетей тепло-водоснабжения по ул. Строителей п. Таёжный;</t>
  </si>
  <si>
    <t>8. Капитальный ремонт сетей тепло-водоснабжения по ул. Ленина в п. Таёжный.</t>
  </si>
  <si>
    <t>12.  Экпертиза проектной документации по объекту "Строительство сетей теплоснабжения для присоединения проектируемого ФОК в с. Богучаны".</t>
  </si>
  <si>
    <t>6. Присоединение к сетям водоотведения объекта :"Строительство врачебной амбулатории в п. Октябрьский Богучанского района (КГБУЗ"Богучанская РБ") к сетям водоотведения ОАО "РЖД";</t>
  </si>
  <si>
    <t>7.Присоединение к сетям водоснабжения объекта "Пристройка к зданию МОУ "Осиновская СОШ"";</t>
  </si>
  <si>
    <t>8.Капитальный ремонт сетей тепло-водоснабжения по ул. Ленина в п. Хребтовый;</t>
  </si>
  <si>
    <t>9. Капитальный ремонт сетей тепло-водоснабжения от  котельной №12 ул. Космонавтов, с. Богучаны (176 п.м.);</t>
  </si>
  <si>
    <t>10. Выполнение инженерно-геодезических работ и инженерно-геологических изысканий по объекту "Строительство сетей теплоснабжения для присоединения проектируемого Физкультурно-оздоровительного комплекса в с. Богучаны Богучанского района;</t>
  </si>
  <si>
    <t>11. Выполнение инженерно-экологических и инженерно-гидрометеорологических изысканий по объекту "Строительство сетей теплоснабжения для присоединения проектируемого ФОК в с. Богучаны;</t>
  </si>
  <si>
    <t>6. Капитальный ремонт сетей тепло-водоснабжения по ул.Новая п. Таёжный;</t>
  </si>
  <si>
    <t>7. Капитальный ремонт сетей тепло-водоснабжения по ул. Суворова п. Таёжный;</t>
  </si>
  <si>
    <t>3. Капитальный ремонт участка сетей теплоснабжения от 12ТК20 ул.Космонавтов, с. Богучаны;</t>
  </si>
  <si>
    <r>
      <t xml:space="preserve">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6"/>
        <rFont val="Times New Roman"/>
        <family val="1"/>
        <charset val="204"/>
      </rPr>
      <t xml:space="preserve">                                                                      В 2022 году:</t>
    </r>
    <r>
      <rPr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</si>
  <si>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финансовый год 2022</t>
  </si>
  <si>
    <t>текущий финансовый год 2023</t>
  </si>
  <si>
    <t>первый год планового периода 2024</t>
  </si>
  <si>
    <t>второй год планового периода 2025</t>
  </si>
  <si>
    <t xml:space="preserve">Итого на период   2022-2025гг.             </t>
  </si>
  <si>
    <t>На 2023 год:</t>
  </si>
  <si>
    <t>1.Строительство сетей теплоснабжения для присоединения проектируемого Физкультурно-оздоровительного комплекса в с. Богучаны Богучанского района</t>
  </si>
  <si>
    <r>
      <t xml:space="preserve"> </t>
    </r>
    <r>
      <rPr>
        <b/>
        <sz val="16"/>
        <rFont val="Times New Roman"/>
        <family val="1"/>
        <charset val="204"/>
      </rPr>
      <t xml:space="preserve">В 2022 году :   </t>
    </r>
    <r>
      <rPr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1. Приобретение и монтаж башни Рожновского ВБР 25-9 в п. Ангарский;                                       2. Приобретение и монтаж башни Рожновского ВБР 25-9 в п.</t>
    </r>
    <r>
      <rPr>
        <sz val="16"/>
        <color rgb="FFFF0000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 xml:space="preserve">Хребтовый.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</si>
  <si>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Управление муниципальной собственности</t>
  </si>
  <si>
    <t>035008Ф001</t>
  </si>
  <si>
    <t>035008S000</t>
  </si>
  <si>
    <t xml:space="preserve">Приложение № 18
к постановлению администрации Богучанского района от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</si>
</sst>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0"/>
  </numFmts>
  <fonts count="1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5" fontId="10" fillId="0" borderId="0" applyFont="0" applyFill="0" applyBorder="0" applyAlignment="0" applyProtection="0"/>
  </cellStyleXfs>
  <cellXfs count="198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6" fontId="5" fillId="0" borderId="3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166" fontId="5" fillId="0" borderId="3" xfId="0" applyNumberFormat="1" applyFont="1" applyFill="1" applyBorder="1" applyAlignment="1">
      <alignment horizontal="left" vertical="center" wrapText="1"/>
    </xf>
    <xf numFmtId="0" fontId="0" fillId="0" borderId="0" xfId="0" applyFont="1" applyFill="1"/>
    <xf numFmtId="0" fontId="8" fillId="0" borderId="0" xfId="0" applyFont="1" applyAlignment="1">
      <alignment vertical="top" wrapText="1"/>
    </xf>
    <xf numFmtId="0" fontId="8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8" fillId="0" borderId="11" xfId="0" applyFont="1" applyBorder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8" fillId="2" borderId="0" xfId="0" applyNumberFormat="1" applyFont="1" applyFill="1" applyAlignment="1">
      <alignment vertical="top" wrapText="1"/>
    </xf>
    <xf numFmtId="166" fontId="8" fillId="0" borderId="3" xfId="0" applyNumberFormat="1" applyFont="1" applyFill="1" applyBorder="1" applyAlignment="1">
      <alignment vertical="top" wrapText="1"/>
    </xf>
    <xf numFmtId="166" fontId="8" fillId="0" borderId="3" xfId="0" applyNumberFormat="1" applyFont="1" applyFill="1" applyBorder="1" applyAlignment="1">
      <alignment horizontal="left" vertical="top" wrapText="1"/>
    </xf>
    <xf numFmtId="166" fontId="8" fillId="2" borderId="3" xfId="0" applyNumberFormat="1" applyFont="1" applyFill="1" applyBorder="1" applyAlignment="1">
      <alignment vertical="top" wrapText="1"/>
    </xf>
    <xf numFmtId="0" fontId="8" fillId="2" borderId="0" xfId="0" applyFont="1" applyFill="1" applyAlignment="1">
      <alignment horizontal="left" vertical="top"/>
    </xf>
    <xf numFmtId="0" fontId="8" fillId="0" borderId="0" xfId="0" applyFont="1" applyAlignment="1">
      <alignment horizontal="left" vertical="top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left" vertical="center"/>
    </xf>
    <xf numFmtId="4" fontId="1" fillId="0" borderId="1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165" fontId="1" fillId="0" borderId="0" xfId="2" applyFont="1" applyFill="1" applyAlignment="1">
      <alignment horizontal="center" vertical="center"/>
    </xf>
    <xf numFmtId="165" fontId="1" fillId="0" borderId="1" xfId="2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0" fontId="0" fillId="0" borderId="1" xfId="0" applyBorder="1"/>
    <xf numFmtId="165" fontId="0" fillId="0" borderId="1" xfId="2" applyFont="1" applyBorder="1"/>
    <xf numFmtId="165" fontId="0" fillId="0" borderId="0" xfId="0" applyNumberFormat="1"/>
    <xf numFmtId="0" fontId="6" fillId="0" borderId="0" xfId="0" applyNumberFormat="1" applyFont="1"/>
    <xf numFmtId="0" fontId="6" fillId="0" borderId="0" xfId="0" applyFont="1"/>
    <xf numFmtId="165" fontId="6" fillId="0" borderId="0" xfId="2" applyFont="1"/>
    <xf numFmtId="165" fontId="6" fillId="3" borderId="0" xfId="2" applyFont="1" applyFill="1"/>
    <xf numFmtId="165" fontId="6" fillId="0" borderId="0" xfId="0" applyNumberFormat="1" applyFont="1"/>
    <xf numFmtId="0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/>
    </xf>
    <xf numFmtId="165" fontId="2" fillId="0" borderId="1" xfId="2" applyFont="1" applyFill="1" applyBorder="1" applyAlignment="1">
      <alignment horizontal="center" vertical="center"/>
    </xf>
    <xf numFmtId="165" fontId="1" fillId="0" borderId="1" xfId="2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/>
    </xf>
    <xf numFmtId="4" fontId="11" fillId="0" borderId="1" xfId="1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166" fontId="7" fillId="0" borderId="1" xfId="0" applyNumberFormat="1" applyFont="1" applyFill="1" applyBorder="1" applyAlignment="1">
      <alignment horizontal="left" vertical="center" wrapText="1"/>
    </xf>
    <xf numFmtId="165" fontId="1" fillId="0" borderId="1" xfId="2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left" vertical="top" wrapText="1"/>
    </xf>
    <xf numFmtId="166" fontId="1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horizontal="center" vertical="center"/>
    </xf>
    <xf numFmtId="4" fontId="1" fillId="0" borderId="3" xfId="1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left" vertical="center"/>
    </xf>
    <xf numFmtId="2" fontId="11" fillId="5" borderId="1" xfId="0" applyNumberFormat="1" applyFont="1" applyFill="1" applyBorder="1" applyAlignment="1">
      <alignment horizontal="center" vertical="center"/>
    </xf>
    <xf numFmtId="165" fontId="1" fillId="5" borderId="1" xfId="2" applyFont="1" applyFill="1" applyBorder="1" applyAlignment="1">
      <alignment horizontal="center" vertical="center"/>
    </xf>
    <xf numFmtId="4" fontId="1" fillId="5" borderId="1" xfId="1" applyNumberFormat="1" applyFont="1" applyFill="1" applyBorder="1" applyAlignment="1">
      <alignment horizontal="center" vertical="center"/>
    </xf>
    <xf numFmtId="4" fontId="11" fillId="5" borderId="1" xfId="1" applyNumberFormat="1" applyFont="1" applyFill="1" applyBorder="1" applyAlignment="1">
      <alignment horizontal="center" vertical="center"/>
    </xf>
    <xf numFmtId="4" fontId="1" fillId="5" borderId="3" xfId="1" applyNumberFormat="1" applyFont="1" applyFill="1" applyBorder="1" applyAlignment="1">
      <alignment horizontal="center" vertical="center"/>
    </xf>
    <xf numFmtId="165" fontId="2" fillId="5" borderId="1" xfId="2" applyFont="1" applyFill="1" applyBorder="1" applyAlignment="1">
      <alignment horizontal="center" vertical="center"/>
    </xf>
    <xf numFmtId="165" fontId="1" fillId="5" borderId="1" xfId="2" applyFont="1" applyFill="1" applyBorder="1" applyAlignment="1">
      <alignment vertical="center"/>
    </xf>
    <xf numFmtId="165" fontId="1" fillId="5" borderId="0" xfId="2" applyFont="1" applyFill="1" applyAlignment="1">
      <alignment horizontal="center" vertical="center"/>
    </xf>
    <xf numFmtId="164" fontId="1" fillId="5" borderId="0" xfId="0" applyNumberFormat="1" applyFont="1" applyFill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/>
    </xf>
    <xf numFmtId="0" fontId="12" fillId="0" borderId="3" xfId="0" applyFont="1" applyFill="1" applyBorder="1" applyAlignment="1">
      <alignment vertical="top"/>
    </xf>
    <xf numFmtId="166" fontId="1" fillId="0" borderId="3" xfId="0" applyNumberFormat="1" applyFont="1" applyFill="1" applyBorder="1" applyAlignment="1">
      <alignment horizontal="center" vertical="center" wrapText="1"/>
    </xf>
    <xf numFmtId="166" fontId="1" fillId="0" borderId="7" xfId="0" applyNumberFormat="1" applyFont="1" applyFill="1" applyBorder="1" applyAlignment="1">
      <alignment horizontal="center" vertical="center" wrapText="1"/>
    </xf>
    <xf numFmtId="165" fontId="1" fillId="5" borderId="3" xfId="2" applyFont="1" applyFill="1" applyBorder="1" applyAlignment="1">
      <alignment horizontal="center" vertical="center"/>
    </xf>
    <xf numFmtId="165" fontId="1" fillId="5" borderId="7" xfId="2" applyFont="1" applyFill="1" applyBorder="1" applyAlignment="1">
      <alignment horizontal="center" vertical="center"/>
    </xf>
    <xf numFmtId="165" fontId="1" fillId="0" borderId="3" xfId="2" applyFont="1" applyFill="1" applyBorder="1" applyAlignment="1">
      <alignment horizontal="center" vertical="center"/>
    </xf>
    <xf numFmtId="165" fontId="1" fillId="0" borderId="7" xfId="2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166" fontId="2" fillId="0" borderId="3" xfId="1" applyNumberFormat="1" applyFont="1" applyFill="1" applyBorder="1" applyAlignment="1">
      <alignment horizontal="center" vertical="center" wrapText="1"/>
    </xf>
    <xf numFmtId="166" fontId="2" fillId="0" borderId="7" xfId="1" applyNumberFormat="1" applyFont="1" applyFill="1" applyBorder="1" applyAlignment="1">
      <alignment horizontal="center" vertical="center" wrapText="1"/>
    </xf>
    <xf numFmtId="166" fontId="1" fillId="0" borderId="7" xfId="1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166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" fontId="1" fillId="0" borderId="3" xfId="1" applyNumberFormat="1" applyFont="1" applyFill="1" applyBorder="1" applyAlignment="1">
      <alignment horizontal="center" vertical="center"/>
    </xf>
    <xf numFmtId="4" fontId="1" fillId="0" borderId="7" xfId="1" applyNumberFormat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4" fontId="1" fillId="5" borderId="3" xfId="1" applyNumberFormat="1" applyFont="1" applyFill="1" applyBorder="1" applyAlignment="1">
      <alignment horizontal="center" vertical="center"/>
    </xf>
    <xf numFmtId="4" fontId="1" fillId="5" borderId="7" xfId="1" applyNumberFormat="1" applyFont="1" applyFill="1" applyBorder="1" applyAlignment="1">
      <alignment horizontal="center" vertical="center"/>
    </xf>
    <xf numFmtId="4" fontId="1" fillId="5" borderId="2" xfId="1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166" fontId="7" fillId="0" borderId="3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vertical="top" wrapText="1"/>
    </xf>
    <xf numFmtId="166" fontId="7" fillId="0" borderId="2" xfId="0" applyNumberFormat="1" applyFont="1" applyFill="1" applyBorder="1" applyAlignment="1">
      <alignment vertical="top" wrapText="1"/>
    </xf>
    <xf numFmtId="166" fontId="5" fillId="0" borderId="3" xfId="0" applyNumberFormat="1" applyFont="1" applyFill="1" applyBorder="1" applyAlignment="1">
      <alignment horizontal="center" vertical="center" wrapText="1"/>
    </xf>
    <xf numFmtId="166" fontId="5" fillId="0" borderId="7" xfId="0" applyNumberFormat="1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left" vertical="center" wrapText="1"/>
    </xf>
    <xf numFmtId="166" fontId="5" fillId="0" borderId="2" xfId="0" applyNumberFormat="1" applyFont="1" applyFill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/>
    </xf>
    <xf numFmtId="0" fontId="8" fillId="2" borderId="9" xfId="0" applyFont="1" applyFill="1" applyBorder="1" applyAlignment="1">
      <alignment horizontal="center" vertical="top" wrapText="1"/>
    </xf>
    <xf numFmtId="166" fontId="8" fillId="0" borderId="3" xfId="0" applyNumberFormat="1" applyFont="1" applyFill="1" applyBorder="1" applyAlignment="1">
      <alignment horizontal="center" vertical="top" wrapText="1"/>
    </xf>
    <xf numFmtId="166" fontId="8" fillId="0" borderId="7" xfId="0" applyNumberFormat="1" applyFont="1" applyFill="1" applyBorder="1" applyAlignment="1">
      <alignment horizontal="center" vertical="top" wrapText="1"/>
    </xf>
    <xf numFmtId="166" fontId="8" fillId="0" borderId="2" xfId="0" applyNumberFormat="1" applyFont="1" applyFill="1" applyBorder="1" applyAlignment="1">
      <alignment horizontal="center" vertical="top" wrapText="1"/>
    </xf>
    <xf numFmtId="166" fontId="8" fillId="0" borderId="1" xfId="0" applyNumberFormat="1" applyFont="1" applyFill="1" applyBorder="1" applyAlignment="1">
      <alignment horizontal="left" vertical="top" wrapText="1"/>
    </xf>
    <xf numFmtId="166" fontId="8" fillId="0" borderId="3" xfId="0" applyNumberFormat="1" applyFont="1" applyFill="1" applyBorder="1" applyAlignment="1">
      <alignment horizontal="left" vertical="top" wrapText="1"/>
    </xf>
    <xf numFmtId="166" fontId="8" fillId="0" borderId="2" xfId="0" applyNumberFormat="1" applyFont="1" applyFill="1" applyBorder="1" applyAlignment="1">
      <alignment horizontal="left" vertical="top" wrapText="1"/>
    </xf>
    <xf numFmtId="166" fontId="9" fillId="0" borderId="3" xfId="1" applyNumberFormat="1" applyFont="1" applyFill="1" applyBorder="1" applyAlignment="1">
      <alignment horizontal="left" vertical="top" wrapText="1"/>
    </xf>
    <xf numFmtId="166" fontId="9" fillId="0" borderId="2" xfId="1" applyNumberFormat="1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top"/>
    </xf>
    <xf numFmtId="0" fontId="8" fillId="0" borderId="0" xfId="0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horizontal="left" vertical="top" wrapText="1"/>
    </xf>
    <xf numFmtId="0" fontId="8" fillId="2" borderId="9" xfId="0" applyNumberFormat="1" applyFont="1" applyFill="1" applyBorder="1" applyAlignment="1">
      <alignment horizontal="center" vertical="top" wrapText="1"/>
    </xf>
    <xf numFmtId="0" fontId="8" fillId="2" borderId="0" xfId="0" applyNumberFormat="1" applyFont="1" applyFill="1" applyAlignment="1">
      <alignment horizontal="center" vertical="top" wrapText="1"/>
    </xf>
    <xf numFmtId="0" fontId="8" fillId="0" borderId="9" xfId="0" applyNumberFormat="1" applyFont="1" applyBorder="1" applyAlignment="1">
      <alignment horizontal="center" vertical="top" wrapText="1"/>
    </xf>
    <xf numFmtId="0" fontId="8" fillId="0" borderId="0" xfId="0" applyNumberFormat="1" applyFont="1" applyAlignment="1">
      <alignment horizontal="center" vertical="top" wrapText="1"/>
    </xf>
  </cellXfs>
  <cellStyles count="3">
    <cellStyle name="Обычный" xfId="0" builtinId="0"/>
    <cellStyle name="Обычный_приложения  транспорт " xfId="1" xr:uid="{00000000-0005-0000-0000-000001000000}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5"/>
  <sheetViews>
    <sheetView tabSelected="1" view="pageBreakPreview" topLeftCell="B1" zoomScale="58" zoomScaleNormal="100" zoomScaleSheetLayoutView="58" workbookViewId="0">
      <selection activeCell="K14" sqref="K14:K18"/>
    </sheetView>
  </sheetViews>
  <sheetFormatPr defaultColWidth="9.140625" defaultRowHeight="82.5" customHeight="1" x14ac:dyDescent="0.2"/>
  <cols>
    <col min="1" max="1" width="48.85546875" style="24" customWidth="1"/>
    <col min="2" max="2" width="23.7109375" style="24" customWidth="1"/>
    <col min="3" max="3" width="7.7109375" style="24" customWidth="1"/>
    <col min="4" max="4" width="9.5703125" style="24" customWidth="1"/>
    <col min="5" max="5" width="16.85546875" style="24" customWidth="1"/>
    <col min="6" max="6" width="25.140625" style="88" customWidth="1"/>
    <col min="7" max="7" width="26.5703125" style="24" customWidth="1"/>
    <col min="8" max="8" width="10.85546875" style="24" customWidth="1"/>
    <col min="9" max="9" width="10.7109375" style="24" customWidth="1"/>
    <col min="10" max="10" width="26.7109375" style="24" customWidth="1"/>
    <col min="11" max="11" width="121" style="2" customWidth="1"/>
    <col min="12" max="12" width="14.5703125" style="24" hidden="1" customWidth="1"/>
    <col min="13" max="13" width="1.42578125" style="24" hidden="1" customWidth="1"/>
    <col min="14" max="14" width="7.42578125" style="24" customWidth="1"/>
    <col min="15" max="15" width="2.5703125" style="24" customWidth="1"/>
    <col min="16" max="16" width="5.7109375" style="24" customWidth="1"/>
    <col min="17" max="16384" width="9.140625" style="24"/>
  </cols>
  <sheetData>
    <row r="1" spans="1:11" ht="77.25" customHeight="1" x14ac:dyDescent="0.2">
      <c r="K1" s="55" t="s">
        <v>112</v>
      </c>
    </row>
    <row r="2" spans="1:11" ht="63.75" customHeight="1" x14ac:dyDescent="0.2">
      <c r="A2" s="3"/>
      <c r="F2" s="89"/>
      <c r="G2" s="6"/>
      <c r="H2" s="6"/>
      <c r="I2" s="6"/>
      <c r="J2" s="6"/>
      <c r="K2" s="23" t="s">
        <v>33</v>
      </c>
    </row>
    <row r="3" spans="1:11" ht="20.25" x14ac:dyDescent="0.2">
      <c r="A3" s="128" t="s">
        <v>58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</row>
    <row r="4" spans="1:11" ht="20.25" x14ac:dyDescent="0.2">
      <c r="A4" s="48"/>
      <c r="B4" s="48"/>
      <c r="C4" s="48"/>
      <c r="D4" s="48"/>
      <c r="E4" s="52"/>
      <c r="F4" s="90"/>
      <c r="G4" s="79"/>
      <c r="H4" s="48"/>
      <c r="I4" s="48"/>
      <c r="J4" s="48"/>
      <c r="K4" s="22"/>
    </row>
    <row r="5" spans="1:11" s="31" customFormat="1" ht="15.75" x14ac:dyDescent="0.2">
      <c r="A5" s="129" t="s">
        <v>0</v>
      </c>
      <c r="B5" s="129" t="s">
        <v>57</v>
      </c>
      <c r="C5" s="131" t="s">
        <v>1</v>
      </c>
      <c r="D5" s="132"/>
      <c r="E5" s="133"/>
      <c r="F5" s="132" t="s">
        <v>65</v>
      </c>
      <c r="G5" s="132"/>
      <c r="H5" s="132"/>
      <c r="I5" s="132"/>
      <c r="J5" s="133"/>
      <c r="K5" s="137" t="s">
        <v>2</v>
      </c>
    </row>
    <row r="6" spans="1:11" s="31" customFormat="1" ht="15.75" x14ac:dyDescent="0.2">
      <c r="A6" s="130"/>
      <c r="B6" s="130"/>
      <c r="C6" s="134"/>
      <c r="D6" s="135"/>
      <c r="E6" s="136"/>
      <c r="F6" s="135"/>
      <c r="G6" s="135"/>
      <c r="H6" s="135"/>
      <c r="I6" s="135"/>
      <c r="J6" s="136"/>
      <c r="K6" s="138"/>
    </row>
    <row r="7" spans="1:11" s="31" customFormat="1" ht="103.5" customHeight="1" x14ac:dyDescent="0.2">
      <c r="A7" s="130"/>
      <c r="B7" s="130"/>
      <c r="C7" s="49" t="s">
        <v>3</v>
      </c>
      <c r="D7" s="49" t="s">
        <v>4</v>
      </c>
      <c r="E7" s="53" t="s">
        <v>5</v>
      </c>
      <c r="F7" s="91" t="s">
        <v>101</v>
      </c>
      <c r="G7" s="80" t="s">
        <v>102</v>
      </c>
      <c r="H7" s="54" t="s">
        <v>103</v>
      </c>
      <c r="I7" s="54" t="s">
        <v>104</v>
      </c>
      <c r="J7" s="54" t="s">
        <v>105</v>
      </c>
      <c r="K7" s="138"/>
    </row>
    <row r="8" spans="1:11" s="4" customFormat="1" ht="18.75" customHeight="1" x14ac:dyDescent="0.2">
      <c r="A8" s="1">
        <v>1</v>
      </c>
      <c r="B8" s="1">
        <v>2</v>
      </c>
      <c r="C8" s="1">
        <v>3</v>
      </c>
      <c r="D8" s="1">
        <v>4</v>
      </c>
      <c r="E8" s="1">
        <v>5</v>
      </c>
      <c r="F8" s="92">
        <v>7</v>
      </c>
      <c r="G8" s="1">
        <v>8</v>
      </c>
      <c r="H8" s="126">
        <v>9</v>
      </c>
      <c r="I8" s="127"/>
      <c r="J8" s="1">
        <v>10</v>
      </c>
      <c r="K8" s="1">
        <v>11</v>
      </c>
    </row>
    <row r="9" spans="1:11" s="2" customFormat="1" ht="18.75" x14ac:dyDescent="0.2">
      <c r="A9" s="103" t="s">
        <v>59</v>
      </c>
      <c r="B9" s="104"/>
      <c r="C9" s="104"/>
      <c r="D9" s="104"/>
      <c r="E9" s="104"/>
      <c r="F9" s="104"/>
      <c r="G9" s="104"/>
      <c r="H9" s="104"/>
      <c r="I9" s="104"/>
      <c r="J9" s="104"/>
      <c r="K9" s="105"/>
    </row>
    <row r="10" spans="1:11" s="2" customFormat="1" ht="18.75" x14ac:dyDescent="0.2">
      <c r="A10" s="103" t="s">
        <v>48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5"/>
    </row>
    <row r="11" spans="1:11" s="2" customFormat="1" ht="18.75" x14ac:dyDescent="0.2">
      <c r="A11" s="103" t="s">
        <v>6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5"/>
    </row>
    <row r="12" spans="1:11" s="2" customFormat="1" ht="18.75" x14ac:dyDescent="0.2">
      <c r="A12" s="106" t="s">
        <v>8</v>
      </c>
      <c r="B12" s="107"/>
      <c r="C12" s="108"/>
      <c r="D12" s="108"/>
      <c r="E12" s="108"/>
      <c r="F12" s="108"/>
      <c r="G12" s="108"/>
      <c r="H12" s="108"/>
      <c r="I12" s="108"/>
      <c r="J12" s="108"/>
      <c r="K12" s="109"/>
    </row>
    <row r="13" spans="1:11" s="2" customFormat="1" ht="18.75" x14ac:dyDescent="0.2">
      <c r="A13" s="63"/>
      <c r="B13" s="64"/>
      <c r="C13" s="64"/>
      <c r="D13" s="64"/>
      <c r="E13" s="64"/>
      <c r="F13" s="93"/>
      <c r="G13" s="78"/>
      <c r="H13" s="64"/>
      <c r="I13" s="64"/>
      <c r="J13" s="64"/>
      <c r="K13" s="67"/>
    </row>
    <row r="14" spans="1:11" s="2" customFormat="1" ht="112.5" hidden="1" customHeight="1" x14ac:dyDescent="0.2">
      <c r="A14" s="123" t="s">
        <v>75</v>
      </c>
      <c r="B14" s="113" t="s">
        <v>56</v>
      </c>
      <c r="C14" s="145">
        <v>830</v>
      </c>
      <c r="D14" s="57" t="s">
        <v>7</v>
      </c>
      <c r="E14" s="58" t="s">
        <v>18</v>
      </c>
      <c r="F14" s="94">
        <v>0</v>
      </c>
      <c r="G14" s="59">
        <v>0</v>
      </c>
      <c r="H14" s="59">
        <v>0</v>
      </c>
      <c r="I14" s="59">
        <v>0</v>
      </c>
      <c r="J14" s="60">
        <f>SUM(F14:I14)</f>
        <v>0</v>
      </c>
      <c r="K14" s="110" t="s">
        <v>100</v>
      </c>
    </row>
    <row r="15" spans="1:11" s="2" customFormat="1" ht="222.75" hidden="1" customHeight="1" x14ac:dyDescent="0.2">
      <c r="A15" s="124"/>
      <c r="B15" s="114"/>
      <c r="C15" s="146"/>
      <c r="D15" s="57" t="s">
        <v>7</v>
      </c>
      <c r="E15" s="58" t="s">
        <v>18</v>
      </c>
      <c r="F15" s="94">
        <v>0</v>
      </c>
      <c r="G15" s="59">
        <v>0</v>
      </c>
      <c r="H15" s="59">
        <v>0</v>
      </c>
      <c r="I15" s="59">
        <v>0</v>
      </c>
      <c r="J15" s="60">
        <f t="shared" ref="J15:J34" si="0">SUM(F15:I15)</f>
        <v>0</v>
      </c>
      <c r="K15" s="111"/>
    </row>
    <row r="16" spans="1:11" s="2" customFormat="1" ht="77.25" customHeight="1" x14ac:dyDescent="0.2">
      <c r="A16" s="124"/>
      <c r="B16" s="114"/>
      <c r="C16" s="146"/>
      <c r="D16" s="147" t="s">
        <v>7</v>
      </c>
      <c r="E16" s="147" t="s">
        <v>13</v>
      </c>
      <c r="F16" s="115">
        <f>6953449.52+1076552.4+687458.4+2051100</f>
        <v>10768560.32</v>
      </c>
      <c r="G16" s="117">
        <v>10000000</v>
      </c>
      <c r="H16" s="119">
        <v>0</v>
      </c>
      <c r="I16" s="119">
        <v>0</v>
      </c>
      <c r="J16" s="121">
        <f>F16+G16</f>
        <v>20768560.32</v>
      </c>
      <c r="K16" s="111"/>
    </row>
    <row r="17" spans="1:11" s="2" customFormat="1" ht="15.75" hidden="1" customHeight="1" x14ac:dyDescent="0.2">
      <c r="A17" s="124"/>
      <c r="B17" s="114"/>
      <c r="C17" s="146"/>
      <c r="D17" s="148"/>
      <c r="E17" s="148"/>
      <c r="F17" s="116"/>
      <c r="G17" s="118"/>
      <c r="H17" s="120"/>
      <c r="I17" s="120"/>
      <c r="J17" s="122"/>
      <c r="K17" s="111"/>
    </row>
    <row r="18" spans="1:11" s="2" customFormat="1" ht="35.25" hidden="1" customHeight="1" x14ac:dyDescent="0.2">
      <c r="A18" s="124"/>
      <c r="B18" s="114"/>
      <c r="C18" s="146"/>
      <c r="D18" s="148"/>
      <c r="E18" s="148"/>
      <c r="F18" s="116"/>
      <c r="G18" s="118"/>
      <c r="H18" s="120"/>
      <c r="I18" s="120"/>
      <c r="J18" s="122"/>
      <c r="K18" s="112"/>
    </row>
    <row r="19" spans="1:11" s="2" customFormat="1" ht="62.25" customHeight="1" x14ac:dyDescent="0.2">
      <c r="A19" s="124"/>
      <c r="B19" s="114"/>
      <c r="C19" s="146"/>
      <c r="D19" s="148"/>
      <c r="E19" s="148"/>
      <c r="F19" s="116"/>
      <c r="G19" s="118"/>
      <c r="H19" s="120"/>
      <c r="I19" s="120"/>
      <c r="J19" s="122"/>
      <c r="K19" s="72" t="s">
        <v>76</v>
      </c>
    </row>
    <row r="20" spans="1:11" s="2" customFormat="1" ht="45" customHeight="1" x14ac:dyDescent="0.2">
      <c r="A20" s="124"/>
      <c r="B20" s="114"/>
      <c r="C20" s="146"/>
      <c r="D20" s="148"/>
      <c r="E20" s="148"/>
      <c r="F20" s="116"/>
      <c r="G20" s="118"/>
      <c r="H20" s="120"/>
      <c r="I20" s="120"/>
      <c r="J20" s="122"/>
      <c r="K20" s="72" t="s">
        <v>77</v>
      </c>
    </row>
    <row r="21" spans="1:11" s="2" customFormat="1" ht="53.25" hidden="1" customHeight="1" x14ac:dyDescent="0.2">
      <c r="A21" s="124"/>
      <c r="B21" s="114"/>
      <c r="C21" s="146"/>
      <c r="D21" s="148"/>
      <c r="E21" s="148"/>
      <c r="F21" s="116"/>
      <c r="G21" s="118"/>
      <c r="H21" s="120"/>
      <c r="I21" s="120"/>
      <c r="J21" s="122"/>
      <c r="K21" s="71" t="s">
        <v>78</v>
      </c>
    </row>
    <row r="22" spans="1:11" s="2" customFormat="1" ht="63.75" customHeight="1" x14ac:dyDescent="0.2">
      <c r="A22" s="124"/>
      <c r="B22" s="114"/>
      <c r="C22" s="146"/>
      <c r="D22" s="148"/>
      <c r="E22" s="148"/>
      <c r="F22" s="116"/>
      <c r="G22" s="118"/>
      <c r="H22" s="120"/>
      <c r="I22" s="120"/>
      <c r="J22" s="122"/>
      <c r="K22" s="72" t="s">
        <v>79</v>
      </c>
    </row>
    <row r="23" spans="1:11" s="2" customFormat="1" ht="63" customHeight="1" x14ac:dyDescent="0.2">
      <c r="A23" s="124"/>
      <c r="B23" s="114"/>
      <c r="C23" s="146"/>
      <c r="D23" s="148"/>
      <c r="E23" s="148"/>
      <c r="F23" s="116"/>
      <c r="G23" s="118"/>
      <c r="H23" s="120"/>
      <c r="I23" s="120"/>
      <c r="J23" s="122"/>
      <c r="K23" s="72" t="s">
        <v>80</v>
      </c>
    </row>
    <row r="24" spans="1:11" s="2" customFormat="1" ht="48.75" customHeight="1" x14ac:dyDescent="0.2">
      <c r="A24" s="124"/>
      <c r="B24" s="114"/>
      <c r="C24" s="146"/>
      <c r="D24" s="148"/>
      <c r="E24" s="148"/>
      <c r="F24" s="116"/>
      <c r="G24" s="118"/>
      <c r="H24" s="120"/>
      <c r="I24" s="120"/>
      <c r="J24" s="122"/>
      <c r="K24" s="72" t="s">
        <v>81</v>
      </c>
    </row>
    <row r="25" spans="1:11" s="2" customFormat="1" ht="69.75" customHeight="1" x14ac:dyDescent="0.2">
      <c r="A25" s="124"/>
      <c r="B25" s="114"/>
      <c r="C25" s="146"/>
      <c r="D25" s="148"/>
      <c r="E25" s="148"/>
      <c r="F25" s="116"/>
      <c r="G25" s="118"/>
      <c r="H25" s="120"/>
      <c r="I25" s="120"/>
      <c r="J25" s="122"/>
      <c r="K25" s="72" t="s">
        <v>91</v>
      </c>
    </row>
    <row r="26" spans="1:11" s="2" customFormat="1" ht="49.5" customHeight="1" x14ac:dyDescent="0.2">
      <c r="A26" s="124"/>
      <c r="B26" s="114"/>
      <c r="C26" s="146"/>
      <c r="D26" s="148"/>
      <c r="E26" s="148"/>
      <c r="F26" s="116"/>
      <c r="G26" s="118"/>
      <c r="H26" s="120"/>
      <c r="I26" s="120"/>
      <c r="J26" s="122"/>
      <c r="K26" s="72" t="s">
        <v>92</v>
      </c>
    </row>
    <row r="27" spans="1:11" s="2" customFormat="1" ht="35.25" customHeight="1" x14ac:dyDescent="0.2">
      <c r="A27" s="124"/>
      <c r="B27" s="114"/>
      <c r="C27" s="146"/>
      <c r="D27" s="148"/>
      <c r="E27" s="148"/>
      <c r="F27" s="116"/>
      <c r="G27" s="118"/>
      <c r="H27" s="120"/>
      <c r="I27" s="120"/>
      <c r="J27" s="122"/>
      <c r="K27" s="72" t="s">
        <v>93</v>
      </c>
    </row>
    <row r="28" spans="1:11" s="2" customFormat="1" ht="45.75" customHeight="1" x14ac:dyDescent="0.2">
      <c r="A28" s="124"/>
      <c r="B28" s="114"/>
      <c r="C28" s="146"/>
      <c r="D28" s="148"/>
      <c r="E28" s="148"/>
      <c r="F28" s="116"/>
      <c r="G28" s="118"/>
      <c r="H28" s="120"/>
      <c r="I28" s="120"/>
      <c r="J28" s="122"/>
      <c r="K28" s="72" t="s">
        <v>94</v>
      </c>
    </row>
    <row r="29" spans="1:11" s="2" customFormat="1" ht="70.5" customHeight="1" x14ac:dyDescent="0.2">
      <c r="A29" s="124"/>
      <c r="B29" s="114"/>
      <c r="C29" s="146"/>
      <c r="D29" s="148"/>
      <c r="E29" s="148"/>
      <c r="F29" s="116"/>
      <c r="G29" s="118"/>
      <c r="H29" s="120"/>
      <c r="I29" s="120"/>
      <c r="J29" s="122"/>
      <c r="K29" s="73" t="s">
        <v>95</v>
      </c>
    </row>
    <row r="30" spans="1:11" s="2" customFormat="1" ht="66" customHeight="1" x14ac:dyDescent="0.2">
      <c r="A30" s="124"/>
      <c r="B30" s="114"/>
      <c r="C30" s="146"/>
      <c r="D30" s="148"/>
      <c r="E30" s="148"/>
      <c r="F30" s="116"/>
      <c r="G30" s="118"/>
      <c r="H30" s="120"/>
      <c r="I30" s="120"/>
      <c r="J30" s="122"/>
      <c r="K30" s="73" t="s">
        <v>96</v>
      </c>
    </row>
    <row r="31" spans="1:11" s="2" customFormat="1" ht="60" customHeight="1" x14ac:dyDescent="0.2">
      <c r="A31" s="124"/>
      <c r="B31" s="114"/>
      <c r="C31" s="146"/>
      <c r="D31" s="148"/>
      <c r="E31" s="148"/>
      <c r="F31" s="116"/>
      <c r="G31" s="118"/>
      <c r="H31" s="120"/>
      <c r="I31" s="120"/>
      <c r="J31" s="122"/>
      <c r="K31" s="73" t="s">
        <v>90</v>
      </c>
    </row>
    <row r="32" spans="1:11" s="2" customFormat="1" ht="31.5" customHeight="1" x14ac:dyDescent="0.2">
      <c r="A32" s="124"/>
      <c r="B32" s="75"/>
      <c r="C32" s="76"/>
      <c r="D32" s="77"/>
      <c r="E32" s="77"/>
      <c r="F32" s="116"/>
      <c r="G32" s="118"/>
      <c r="H32" s="120"/>
      <c r="I32" s="120"/>
      <c r="J32" s="122"/>
      <c r="K32" s="81" t="s">
        <v>106</v>
      </c>
    </row>
    <row r="33" spans="1:12" s="2" customFormat="1" ht="60" customHeight="1" x14ac:dyDescent="0.2">
      <c r="A33" s="124"/>
      <c r="B33" s="75"/>
      <c r="C33" s="76"/>
      <c r="D33" s="77"/>
      <c r="E33" s="77"/>
      <c r="F33" s="116"/>
      <c r="G33" s="118"/>
      <c r="H33" s="120"/>
      <c r="I33" s="120"/>
      <c r="J33" s="122"/>
      <c r="K33" s="82" t="s">
        <v>107</v>
      </c>
    </row>
    <row r="34" spans="1:12" s="2" customFormat="1" ht="69" customHeight="1" x14ac:dyDescent="0.2">
      <c r="A34" s="125"/>
      <c r="B34" s="56" t="s">
        <v>56</v>
      </c>
      <c r="C34" s="69">
        <v>830</v>
      </c>
      <c r="D34" s="26" t="s">
        <v>7</v>
      </c>
      <c r="E34" s="26" t="s">
        <v>83</v>
      </c>
      <c r="F34" s="95">
        <v>186556.88</v>
      </c>
      <c r="G34" s="34">
        <v>0</v>
      </c>
      <c r="H34" s="70">
        <v>0</v>
      </c>
      <c r="I34" s="70">
        <v>0</v>
      </c>
      <c r="J34" s="25">
        <f t="shared" si="0"/>
        <v>186556.88</v>
      </c>
      <c r="K34" s="68" t="s">
        <v>82</v>
      </c>
    </row>
    <row r="35" spans="1:12" ht="138" customHeight="1" x14ac:dyDescent="0.2">
      <c r="A35" s="149" t="s">
        <v>84</v>
      </c>
      <c r="B35" s="144" t="s">
        <v>56</v>
      </c>
      <c r="C35" s="27">
        <v>830</v>
      </c>
      <c r="D35" s="26" t="s">
        <v>7</v>
      </c>
      <c r="E35" s="26" t="s">
        <v>28</v>
      </c>
      <c r="F35" s="96">
        <v>6150000</v>
      </c>
      <c r="G35" s="34">
        <v>0</v>
      </c>
      <c r="H35" s="35">
        <v>0</v>
      </c>
      <c r="I35" s="35">
        <v>0</v>
      </c>
      <c r="J35" s="25">
        <f>SUM(F35:I35)</f>
        <v>6150000</v>
      </c>
      <c r="K35" s="169" t="s">
        <v>108</v>
      </c>
      <c r="L35" s="3"/>
    </row>
    <row r="36" spans="1:12" ht="213" hidden="1" customHeight="1" x14ac:dyDescent="0.2">
      <c r="A36" s="150"/>
      <c r="B36" s="144"/>
      <c r="C36" s="61">
        <v>830</v>
      </c>
      <c r="D36" s="57" t="s">
        <v>7</v>
      </c>
      <c r="E36" s="87" t="s">
        <v>110</v>
      </c>
      <c r="F36" s="97">
        <v>0</v>
      </c>
      <c r="G36" s="34">
        <v>0</v>
      </c>
      <c r="H36" s="62">
        <v>0</v>
      </c>
      <c r="I36" s="62">
        <v>0</v>
      </c>
      <c r="J36" s="25">
        <f t="shared" ref="J36:J37" si="1">SUM(F36:I36)</f>
        <v>0</v>
      </c>
      <c r="K36" s="170"/>
      <c r="L36" s="3"/>
    </row>
    <row r="37" spans="1:12" ht="112.5" customHeight="1" x14ac:dyDescent="0.2">
      <c r="A37" s="150"/>
      <c r="B37" s="86" t="s">
        <v>109</v>
      </c>
      <c r="C37" s="85">
        <v>863</v>
      </c>
      <c r="D37" s="83" t="s">
        <v>7</v>
      </c>
      <c r="E37" s="87" t="s">
        <v>111</v>
      </c>
      <c r="F37" s="98">
        <f>2197000+37360</f>
        <v>2234360</v>
      </c>
      <c r="G37" s="34">
        <v>0</v>
      </c>
      <c r="H37" s="84">
        <v>0</v>
      </c>
      <c r="I37" s="84">
        <v>0</v>
      </c>
      <c r="J37" s="25">
        <f t="shared" si="1"/>
        <v>2234360</v>
      </c>
      <c r="K37" s="171"/>
      <c r="L37" s="3"/>
    </row>
    <row r="38" spans="1:12" ht="59.25" customHeight="1" x14ac:dyDescent="0.2">
      <c r="A38" s="150"/>
      <c r="B38" s="113" t="s">
        <v>56</v>
      </c>
      <c r="C38" s="156">
        <v>830</v>
      </c>
      <c r="D38" s="147" t="s">
        <v>7</v>
      </c>
      <c r="E38" s="147" t="s">
        <v>18</v>
      </c>
      <c r="F38" s="165">
        <f>171337800+1864171.2+11402400+347600</f>
        <v>184951971.19999999</v>
      </c>
      <c r="G38" s="160">
        <v>0</v>
      </c>
      <c r="H38" s="160">
        <v>0</v>
      </c>
      <c r="I38" s="160">
        <v>0</v>
      </c>
      <c r="J38" s="121">
        <f t="shared" ref="J38" si="2">SUM(F38:I38)</f>
        <v>184951971.19999999</v>
      </c>
      <c r="K38" s="74" t="s">
        <v>85</v>
      </c>
      <c r="L38" s="3"/>
    </row>
    <row r="39" spans="1:12" ht="56.25" customHeight="1" x14ac:dyDescent="0.2">
      <c r="A39" s="150"/>
      <c r="B39" s="114"/>
      <c r="C39" s="157"/>
      <c r="D39" s="148"/>
      <c r="E39" s="148"/>
      <c r="F39" s="166"/>
      <c r="G39" s="161"/>
      <c r="H39" s="161"/>
      <c r="I39" s="161"/>
      <c r="J39" s="122"/>
      <c r="K39" s="74" t="s">
        <v>86</v>
      </c>
      <c r="L39" s="3"/>
    </row>
    <row r="40" spans="1:12" ht="38.25" customHeight="1" x14ac:dyDescent="0.2">
      <c r="A40" s="150"/>
      <c r="B40" s="114"/>
      <c r="C40" s="157"/>
      <c r="D40" s="148"/>
      <c r="E40" s="148"/>
      <c r="F40" s="166"/>
      <c r="G40" s="161"/>
      <c r="H40" s="161"/>
      <c r="I40" s="161"/>
      <c r="J40" s="122"/>
      <c r="K40" s="74" t="s">
        <v>99</v>
      </c>
      <c r="L40" s="3"/>
    </row>
    <row r="41" spans="1:12" ht="55.5" customHeight="1" x14ac:dyDescent="0.2">
      <c r="A41" s="150"/>
      <c r="B41" s="114"/>
      <c r="C41" s="157"/>
      <c r="D41" s="148"/>
      <c r="E41" s="148"/>
      <c r="F41" s="166"/>
      <c r="G41" s="161"/>
      <c r="H41" s="161"/>
      <c r="I41" s="161"/>
      <c r="J41" s="122"/>
      <c r="K41" s="74" t="s">
        <v>87</v>
      </c>
      <c r="L41" s="3"/>
    </row>
    <row r="42" spans="1:12" ht="45" customHeight="1" x14ac:dyDescent="0.2">
      <c r="A42" s="150"/>
      <c r="B42" s="114"/>
      <c r="C42" s="157"/>
      <c r="D42" s="148"/>
      <c r="E42" s="148"/>
      <c r="F42" s="166"/>
      <c r="G42" s="161"/>
      <c r="H42" s="161"/>
      <c r="I42" s="161"/>
      <c r="J42" s="122"/>
      <c r="K42" s="74" t="s">
        <v>88</v>
      </c>
      <c r="L42" s="3"/>
    </row>
    <row r="43" spans="1:12" ht="39.75" customHeight="1" x14ac:dyDescent="0.2">
      <c r="A43" s="151"/>
      <c r="B43" s="114"/>
      <c r="C43" s="157"/>
      <c r="D43" s="148"/>
      <c r="E43" s="148"/>
      <c r="F43" s="166"/>
      <c r="G43" s="161"/>
      <c r="H43" s="161"/>
      <c r="I43" s="161"/>
      <c r="J43" s="122"/>
      <c r="K43" s="74" t="s">
        <v>97</v>
      </c>
      <c r="L43" s="3"/>
    </row>
    <row r="44" spans="1:12" ht="31.5" customHeight="1" x14ac:dyDescent="0.2">
      <c r="A44" s="151"/>
      <c r="B44" s="114"/>
      <c r="C44" s="157"/>
      <c r="D44" s="148"/>
      <c r="E44" s="148"/>
      <c r="F44" s="166"/>
      <c r="G44" s="161"/>
      <c r="H44" s="161"/>
      <c r="I44" s="161"/>
      <c r="J44" s="122"/>
      <c r="K44" s="74" t="s">
        <v>98</v>
      </c>
      <c r="L44" s="3"/>
    </row>
    <row r="45" spans="1:12" ht="24.75" customHeight="1" x14ac:dyDescent="0.2">
      <c r="A45" s="151"/>
      <c r="B45" s="155"/>
      <c r="C45" s="158"/>
      <c r="D45" s="159"/>
      <c r="E45" s="159"/>
      <c r="F45" s="167"/>
      <c r="G45" s="162"/>
      <c r="H45" s="162"/>
      <c r="I45" s="162"/>
      <c r="J45" s="168"/>
      <c r="K45" s="74" t="s">
        <v>89</v>
      </c>
      <c r="L45" s="3"/>
    </row>
    <row r="46" spans="1:12" ht="18" customHeight="1" x14ac:dyDescent="0.2">
      <c r="A46" s="151"/>
      <c r="B46" s="56"/>
      <c r="C46" s="27"/>
      <c r="D46" s="26"/>
      <c r="E46" s="26"/>
      <c r="F46" s="96"/>
      <c r="G46" s="35"/>
      <c r="H46" s="35"/>
      <c r="I46" s="35"/>
      <c r="J46" s="25"/>
      <c r="K46" s="65"/>
      <c r="L46" s="3"/>
    </row>
    <row r="47" spans="1:12" ht="18.75" customHeight="1" x14ac:dyDescent="0.2">
      <c r="A47" s="163" t="s">
        <v>11</v>
      </c>
      <c r="B47" s="164"/>
      <c r="C47" s="164"/>
      <c r="D47" s="164"/>
      <c r="E47" s="164"/>
      <c r="F47" s="99">
        <f>SUM(F14:F46)</f>
        <v>204291448.39999998</v>
      </c>
      <c r="G47" s="46">
        <f>G16</f>
        <v>10000000</v>
      </c>
      <c r="H47" s="46">
        <f>SUM(H14:H46)</f>
        <v>0</v>
      </c>
      <c r="I47" s="46">
        <f>SUM(I14:I46)</f>
        <v>0</v>
      </c>
      <c r="J47" s="46">
        <f>SUM(J16:J46)</f>
        <v>214291448.39999998</v>
      </c>
      <c r="K47" s="28"/>
    </row>
    <row r="48" spans="1:12" ht="18.75" customHeight="1" x14ac:dyDescent="0.2">
      <c r="A48" s="152" t="s">
        <v>60</v>
      </c>
      <c r="B48" s="153"/>
      <c r="C48" s="153"/>
      <c r="D48" s="153"/>
      <c r="E48" s="153"/>
      <c r="F48" s="100"/>
      <c r="G48" s="47"/>
      <c r="H48" s="47"/>
      <c r="I48" s="47"/>
      <c r="J48" s="66">
        <f>SUM(F48:H48)</f>
        <v>0</v>
      </c>
      <c r="K48" s="29"/>
    </row>
    <row r="49" spans="1:11" ht="18.75" customHeight="1" x14ac:dyDescent="0.2">
      <c r="A49" s="152" t="s">
        <v>74</v>
      </c>
      <c r="B49" s="153"/>
      <c r="C49" s="153"/>
      <c r="D49" s="153"/>
      <c r="E49" s="154"/>
      <c r="F49" s="100">
        <v>0</v>
      </c>
      <c r="G49" s="47">
        <v>0</v>
      </c>
      <c r="H49" s="47">
        <v>0</v>
      </c>
      <c r="I49" s="47">
        <v>0</v>
      </c>
      <c r="J49" s="34">
        <f>SUM(F49:I49)</f>
        <v>0</v>
      </c>
      <c r="K49" s="29"/>
    </row>
    <row r="50" spans="1:11" ht="27" customHeight="1" x14ac:dyDescent="0.2">
      <c r="A50" s="139" t="s">
        <v>61</v>
      </c>
      <c r="B50" s="140"/>
      <c r="C50" s="140"/>
      <c r="D50" s="140"/>
      <c r="E50" s="140"/>
      <c r="F50" s="95">
        <f>F47-F51</f>
        <v>184937199.99999997</v>
      </c>
      <c r="G50" s="34">
        <v>0</v>
      </c>
      <c r="H50" s="34">
        <f>H14</f>
        <v>0</v>
      </c>
      <c r="I50" s="34">
        <f>I14</f>
        <v>0</v>
      </c>
      <c r="J50" s="34">
        <f t="shared" ref="J50" si="3">SUM(F50:I50)</f>
        <v>184937199.99999997</v>
      </c>
      <c r="K50" s="30"/>
    </row>
    <row r="51" spans="1:11" ht="32.25" customHeight="1" x14ac:dyDescent="0.2">
      <c r="A51" s="141" t="s">
        <v>62</v>
      </c>
      <c r="B51" s="142"/>
      <c r="C51" s="142"/>
      <c r="D51" s="142"/>
      <c r="E51" s="143"/>
      <c r="F51" s="95">
        <f>17105117.2+2249131.2</f>
        <v>19354248.399999999</v>
      </c>
      <c r="G51" s="34">
        <f>G16</f>
        <v>10000000</v>
      </c>
      <c r="H51" s="34">
        <f>H16+H35+H36+H15+H46</f>
        <v>0</v>
      </c>
      <c r="I51" s="34">
        <f>I16+I35+I36+I15+I46</f>
        <v>0</v>
      </c>
      <c r="J51" s="34">
        <f>SUM(F51:I51)</f>
        <v>29354248.399999999</v>
      </c>
      <c r="K51" s="32"/>
    </row>
    <row r="52" spans="1:11" ht="22.5" customHeight="1" x14ac:dyDescent="0.2">
      <c r="F52" s="101"/>
      <c r="G52" s="33"/>
      <c r="J52" s="33"/>
      <c r="K52" s="24"/>
    </row>
    <row r="53" spans="1:11" ht="82.5" customHeight="1" x14ac:dyDescent="0.2">
      <c r="F53" s="101"/>
      <c r="G53" s="50"/>
      <c r="J53" s="51"/>
    </row>
    <row r="54" spans="1:11" ht="82.5" customHeight="1" x14ac:dyDescent="0.2">
      <c r="F54" s="101"/>
      <c r="G54" s="33"/>
      <c r="J54" s="51"/>
    </row>
    <row r="55" spans="1:11" ht="82.5" customHeight="1" x14ac:dyDescent="0.2">
      <c r="F55" s="102"/>
      <c r="G55" s="50"/>
      <c r="J55" s="51"/>
    </row>
    <row r="56" spans="1:11" ht="82.5" customHeight="1" x14ac:dyDescent="0.2">
      <c r="G56" s="50"/>
    </row>
    <row r="57" spans="1:11" ht="82.5" customHeight="1" x14ac:dyDescent="0.2">
      <c r="G57" s="33"/>
    </row>
    <row r="58" spans="1:11" ht="82.5" customHeight="1" x14ac:dyDescent="0.2">
      <c r="G58" s="51"/>
    </row>
    <row r="59" spans="1:11" ht="82.5" customHeight="1" x14ac:dyDescent="0.2">
      <c r="G59" s="33"/>
    </row>
    <row r="60" spans="1:11" ht="82.5" customHeight="1" x14ac:dyDescent="0.2">
      <c r="G60" s="51"/>
    </row>
    <row r="71" spans="2:2" ht="18.75" x14ac:dyDescent="0.2">
      <c r="B71" s="24">
        <v>7.1189999999999998</v>
      </c>
    </row>
    <row r="72" spans="2:2" ht="18.75" x14ac:dyDescent="0.2">
      <c r="B72" s="24">
        <v>4.7350000000000003</v>
      </c>
    </row>
    <row r="73" spans="2:2" ht="18.75" x14ac:dyDescent="0.2">
      <c r="B73" s="24">
        <v>3.2610000000000001</v>
      </c>
    </row>
    <row r="74" spans="2:2" ht="18.75" x14ac:dyDescent="0.2">
      <c r="B74" s="24">
        <v>2.6970000000000001</v>
      </c>
    </row>
    <row r="75" spans="2:2" ht="18.75" x14ac:dyDescent="0.2">
      <c r="B75" s="24">
        <v>3.048</v>
      </c>
    </row>
    <row r="76" spans="2:2" ht="18.75" x14ac:dyDescent="0.2">
      <c r="B76" s="24">
        <v>21.78</v>
      </c>
    </row>
    <row r="77" spans="2:2" ht="18.75" x14ac:dyDescent="0.2">
      <c r="B77" s="24">
        <v>23.292000000000002</v>
      </c>
    </row>
    <row r="78" spans="2:2" ht="18.75" x14ac:dyDescent="0.2">
      <c r="B78" s="24">
        <v>5</v>
      </c>
    </row>
    <row r="79" spans="2:2" ht="18.75" x14ac:dyDescent="0.2">
      <c r="B79" s="24">
        <v>5</v>
      </c>
    </row>
    <row r="80" spans="2:2" ht="18.75" x14ac:dyDescent="0.2">
      <c r="B80" s="24">
        <v>6</v>
      </c>
    </row>
    <row r="81" spans="2:2" ht="18.75" x14ac:dyDescent="0.2">
      <c r="B81" s="24">
        <v>2</v>
      </c>
    </row>
    <row r="82" spans="2:2" ht="18.75" x14ac:dyDescent="0.2">
      <c r="B82" s="24">
        <v>2</v>
      </c>
    </row>
    <row r="83" spans="2:2" ht="18.75" x14ac:dyDescent="0.2">
      <c r="B83" s="24">
        <v>3.48</v>
      </c>
    </row>
    <row r="84" spans="2:2" ht="18.75" x14ac:dyDescent="0.2">
      <c r="B84" s="24">
        <v>3.9119999999999999</v>
      </c>
    </row>
    <row r="85" spans="2:2" ht="18.75" x14ac:dyDescent="0.2">
      <c r="B85" s="24">
        <v>22.54</v>
      </c>
    </row>
  </sheetData>
  <mergeCells count="40">
    <mergeCell ref="J38:J45"/>
    <mergeCell ref="K35:K37"/>
    <mergeCell ref="I38:I45"/>
    <mergeCell ref="A47:E47"/>
    <mergeCell ref="A48:E48"/>
    <mergeCell ref="F38:F45"/>
    <mergeCell ref="G38:G45"/>
    <mergeCell ref="H38:H45"/>
    <mergeCell ref="A50:E50"/>
    <mergeCell ref="A51:E51"/>
    <mergeCell ref="B35:B36"/>
    <mergeCell ref="C14:C31"/>
    <mergeCell ref="D16:D31"/>
    <mergeCell ref="E16:E31"/>
    <mergeCell ref="A35:A42"/>
    <mergeCell ref="A43:A46"/>
    <mergeCell ref="A49:E49"/>
    <mergeCell ref="B38:B45"/>
    <mergeCell ref="C38:C45"/>
    <mergeCell ref="D38:D45"/>
    <mergeCell ref="E38:E45"/>
    <mergeCell ref="H8:I8"/>
    <mergeCell ref="A3:K3"/>
    <mergeCell ref="A5:A7"/>
    <mergeCell ref="B5:B7"/>
    <mergeCell ref="C5:E6"/>
    <mergeCell ref="F5:J6"/>
    <mergeCell ref="K5:K7"/>
    <mergeCell ref="A9:K9"/>
    <mergeCell ref="A10:K10"/>
    <mergeCell ref="A11:K11"/>
    <mergeCell ref="A12:K12"/>
    <mergeCell ref="K14:K18"/>
    <mergeCell ref="B14:B31"/>
    <mergeCell ref="F16:F33"/>
    <mergeCell ref="G16:G33"/>
    <mergeCell ref="H16:H33"/>
    <mergeCell ref="I16:I33"/>
    <mergeCell ref="J16:J33"/>
    <mergeCell ref="A14:A34"/>
  </mergeCells>
  <phoneticPr fontId="15" type="noConversion"/>
  <pageMargins left="0.11811023622047245" right="0" top="0.74803149606299213" bottom="0.74803149606299213" header="0.31496062992125984" footer="0.31496062992125984"/>
  <pageSetup paperSize="9" scale="43" orientation="landscape" r:id="rId1"/>
  <rowBreaks count="2" manualBreakCount="2">
    <brk id="22" max="12" man="1"/>
    <brk id="51" max="12" man="1"/>
  </rowBreaks>
  <colBreaks count="1" manualBreakCount="1">
    <brk id="11" max="4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topLeftCell="A4" workbookViewId="0">
      <selection sqref="A1:A6"/>
    </sheetView>
  </sheetViews>
  <sheetFormatPr defaultColWidth="9.140625" defaultRowHeight="12.75" x14ac:dyDescent="0.2"/>
  <cols>
    <col min="1" max="1" width="101.28515625" style="8" customWidth="1"/>
    <col min="2" max="2" width="77" style="8" customWidth="1"/>
    <col min="3" max="16384" width="9.140625" style="8"/>
  </cols>
  <sheetData>
    <row r="1" spans="1:2" ht="201.75" customHeight="1" x14ac:dyDescent="0.2">
      <c r="A1" s="5" t="s">
        <v>34</v>
      </c>
    </row>
    <row r="2" spans="1:2" ht="193.5" customHeight="1" x14ac:dyDescent="0.2">
      <c r="A2" s="5" t="s">
        <v>35</v>
      </c>
    </row>
    <row r="3" spans="1:2" ht="193.5" customHeight="1" x14ac:dyDescent="0.2">
      <c r="A3" s="172" t="s">
        <v>36</v>
      </c>
    </row>
    <row r="4" spans="1:2" ht="49.5" customHeight="1" x14ac:dyDescent="0.2">
      <c r="A4" s="173"/>
    </row>
    <row r="5" spans="1:2" hidden="1" x14ac:dyDescent="0.2">
      <c r="A5" s="173"/>
    </row>
    <row r="6" spans="1:2" ht="1.5" hidden="1" customHeight="1" x14ac:dyDescent="0.2">
      <c r="A6" s="174"/>
    </row>
    <row r="7" spans="1:2" ht="140.25" customHeight="1" x14ac:dyDescent="0.2">
      <c r="A7" s="7" t="s">
        <v>37</v>
      </c>
      <c r="B7" s="8" t="s">
        <v>41</v>
      </c>
    </row>
    <row r="8" spans="1:2" ht="49.5" customHeight="1" x14ac:dyDescent="0.2">
      <c r="A8" s="7" t="s">
        <v>38</v>
      </c>
      <c r="B8" s="8" t="s">
        <v>42</v>
      </c>
    </row>
    <row r="9" spans="1:2" ht="50.25" customHeight="1" x14ac:dyDescent="0.2">
      <c r="A9" s="175" t="s">
        <v>39</v>
      </c>
      <c r="B9" s="8" t="s">
        <v>43</v>
      </c>
    </row>
    <row r="10" spans="1:2" ht="56.25" customHeight="1" x14ac:dyDescent="0.2">
      <c r="A10" s="176"/>
      <c r="B10" s="8" t="s">
        <v>44</v>
      </c>
    </row>
    <row r="11" spans="1:2" ht="77.25" customHeight="1" x14ac:dyDescent="0.2">
      <c r="A11" s="7" t="s">
        <v>40</v>
      </c>
      <c r="B11" s="8" t="s">
        <v>45</v>
      </c>
    </row>
    <row r="12" spans="1:2" ht="88.5" customHeight="1" x14ac:dyDescent="0.2">
      <c r="A12" s="5" t="s">
        <v>30</v>
      </c>
      <c r="B12" s="8" t="s">
        <v>22</v>
      </c>
    </row>
    <row r="13" spans="1:2" ht="108.75" customHeight="1" x14ac:dyDescent="0.2">
      <c r="A13" s="5" t="s">
        <v>32</v>
      </c>
    </row>
  </sheetData>
  <mergeCells count="2">
    <mergeCell ref="A3:A6"/>
    <mergeCell ref="A9:A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S36"/>
  <sheetViews>
    <sheetView workbookViewId="0">
      <selection activeCell="B8" sqref="B8"/>
    </sheetView>
  </sheetViews>
  <sheetFormatPr defaultColWidth="9.140625" defaultRowHeight="12.75" x14ac:dyDescent="0.2"/>
  <cols>
    <col min="1" max="1" width="9.140625" style="13"/>
    <col min="2" max="2" width="71.7109375" style="13" customWidth="1"/>
    <col min="3" max="3" width="9.140625" style="21"/>
    <col min="4" max="16384" width="9.140625" style="13"/>
  </cols>
  <sheetData>
    <row r="2" spans="1:19" s="14" customFormat="1" ht="27.75" customHeight="1" x14ac:dyDescent="0.2">
      <c r="A2" s="185">
        <v>1.1000000000000001</v>
      </c>
      <c r="B2" s="12" t="s">
        <v>9</v>
      </c>
      <c r="C2" s="20" t="s">
        <v>9</v>
      </c>
      <c r="D2" s="12"/>
      <c r="E2" s="12"/>
      <c r="F2" s="12"/>
      <c r="G2" s="12"/>
      <c r="H2" s="12"/>
      <c r="I2" s="12"/>
      <c r="J2" s="12"/>
      <c r="K2" s="13"/>
      <c r="L2" s="13"/>
      <c r="M2" s="13"/>
      <c r="N2" s="13"/>
      <c r="O2" s="13"/>
      <c r="P2" s="13"/>
      <c r="Q2" s="13"/>
      <c r="R2" s="13"/>
      <c r="S2" s="13"/>
    </row>
    <row r="3" spans="1:19" s="14" customFormat="1" ht="38.25" customHeight="1" x14ac:dyDescent="0.2">
      <c r="A3" s="185"/>
      <c r="B3" s="15" t="s">
        <v>53</v>
      </c>
      <c r="C3" s="190" t="s">
        <v>53</v>
      </c>
      <c r="D3" s="190"/>
      <c r="E3" s="190"/>
      <c r="F3" s="190"/>
      <c r="G3" s="190"/>
      <c r="H3" s="190"/>
      <c r="I3" s="190"/>
      <c r="J3" s="190"/>
      <c r="K3" s="190"/>
      <c r="L3" s="190"/>
      <c r="M3" s="180"/>
      <c r="N3" s="13"/>
      <c r="O3" s="13"/>
      <c r="P3" s="13"/>
      <c r="Q3" s="13"/>
      <c r="R3" s="13"/>
      <c r="S3" s="13"/>
    </row>
    <row r="4" spans="1:19" s="14" customFormat="1" ht="24.75" customHeight="1" x14ac:dyDescent="0.2">
      <c r="A4" s="186"/>
      <c r="B4" s="178" t="s">
        <v>54</v>
      </c>
      <c r="C4" s="178" t="s">
        <v>54</v>
      </c>
      <c r="D4" s="178"/>
      <c r="E4" s="178"/>
      <c r="F4" s="178"/>
      <c r="G4" s="178"/>
      <c r="H4" s="178"/>
      <c r="I4" s="178"/>
      <c r="J4" s="178"/>
      <c r="K4" s="178"/>
      <c r="L4" s="191"/>
      <c r="M4" s="13"/>
      <c r="N4" s="13"/>
      <c r="O4" s="13"/>
      <c r="P4" s="13"/>
      <c r="Q4" s="13"/>
      <c r="R4" s="13"/>
      <c r="S4" s="13"/>
    </row>
    <row r="5" spans="1:19" s="14" customFormat="1" ht="24.75" customHeight="1" x14ac:dyDescent="0.2">
      <c r="A5" s="187"/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91"/>
      <c r="M5" s="13"/>
      <c r="N5" s="13"/>
      <c r="O5" s="13"/>
      <c r="P5" s="13"/>
      <c r="Q5" s="13"/>
      <c r="R5" s="13"/>
      <c r="S5" s="13"/>
    </row>
    <row r="6" spans="1:19" s="14" customFormat="1" ht="24.75" customHeight="1" x14ac:dyDescent="0.2">
      <c r="A6" s="186"/>
      <c r="B6" s="179" t="s">
        <v>19</v>
      </c>
      <c r="C6" s="179" t="s">
        <v>19</v>
      </c>
      <c r="D6" s="179"/>
      <c r="E6" s="179"/>
      <c r="F6" s="179"/>
      <c r="G6" s="179"/>
      <c r="H6" s="179"/>
      <c r="I6" s="179"/>
      <c r="J6" s="179"/>
      <c r="K6" s="179"/>
      <c r="L6" s="192"/>
      <c r="M6" s="9"/>
      <c r="N6" s="13"/>
      <c r="O6" s="13"/>
      <c r="P6" s="13"/>
      <c r="Q6" s="13"/>
      <c r="R6" s="13"/>
      <c r="S6" s="13"/>
    </row>
    <row r="7" spans="1:19" s="14" customFormat="1" ht="24.75" customHeight="1" x14ac:dyDescent="0.2">
      <c r="A7" s="187"/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92"/>
      <c r="M7" s="9"/>
      <c r="N7" s="13"/>
      <c r="O7" s="13"/>
      <c r="P7" s="13"/>
      <c r="Q7" s="13"/>
      <c r="R7" s="13"/>
      <c r="S7" s="13"/>
    </row>
    <row r="8" spans="1:19" s="14" customFormat="1" ht="39.75" customHeight="1" x14ac:dyDescent="0.2">
      <c r="A8" s="187"/>
      <c r="B8" s="10" t="s">
        <v>20</v>
      </c>
      <c r="C8" s="193" t="s">
        <v>20</v>
      </c>
      <c r="D8" s="193"/>
      <c r="E8" s="193"/>
      <c r="F8" s="193"/>
      <c r="G8" s="193"/>
      <c r="H8" s="193"/>
      <c r="I8" s="193"/>
      <c r="J8" s="193"/>
      <c r="K8" s="193"/>
      <c r="L8" s="192"/>
      <c r="M8" s="9"/>
      <c r="N8" s="9"/>
      <c r="O8" s="9"/>
      <c r="P8" s="9"/>
      <c r="Q8" s="9"/>
      <c r="R8" s="9"/>
      <c r="S8" s="13"/>
    </row>
    <row r="9" spans="1:19" s="14" customFormat="1" x14ac:dyDescent="0.2">
      <c r="A9" s="186"/>
      <c r="B9" s="180" t="s">
        <v>23</v>
      </c>
      <c r="C9" s="20" t="s">
        <v>23</v>
      </c>
      <c r="D9" s="12"/>
      <c r="E9" s="12"/>
      <c r="F9" s="12"/>
      <c r="G9" s="12"/>
      <c r="H9" s="12"/>
      <c r="I9" s="12"/>
      <c r="J9" s="12"/>
      <c r="K9" s="12"/>
      <c r="L9" s="12"/>
      <c r="M9" s="13"/>
      <c r="N9" s="13"/>
      <c r="O9" s="13"/>
      <c r="P9" s="13"/>
      <c r="Q9" s="13"/>
      <c r="R9" s="13"/>
      <c r="S9" s="13"/>
    </row>
    <row r="10" spans="1:19" s="14" customFormat="1" ht="21.75" customHeight="1" x14ac:dyDescent="0.2">
      <c r="A10" s="187"/>
      <c r="B10" s="180"/>
      <c r="C10" s="20"/>
      <c r="D10" s="12"/>
      <c r="E10" s="12"/>
      <c r="F10" s="12"/>
      <c r="G10" s="12"/>
      <c r="H10" s="12"/>
      <c r="I10" s="12"/>
      <c r="J10" s="12"/>
      <c r="K10" s="12"/>
      <c r="L10" s="12"/>
      <c r="M10" s="13"/>
      <c r="N10" s="13"/>
      <c r="O10" s="13"/>
      <c r="P10" s="13"/>
      <c r="Q10" s="13"/>
      <c r="R10" s="13"/>
      <c r="S10" s="13"/>
    </row>
    <row r="11" spans="1:19" s="14" customFormat="1" ht="38.25" customHeight="1" x14ac:dyDescent="0.2">
      <c r="A11" s="187"/>
      <c r="B11" s="12" t="s">
        <v>25</v>
      </c>
      <c r="C11" s="20" t="s">
        <v>25</v>
      </c>
      <c r="D11" s="12"/>
      <c r="E11" s="12"/>
      <c r="F11" s="12"/>
      <c r="G11" s="12"/>
      <c r="H11" s="12"/>
      <c r="I11" s="12"/>
      <c r="J11" s="12"/>
      <c r="K11" s="12"/>
      <c r="L11" s="12"/>
      <c r="M11" s="13"/>
      <c r="N11" s="13"/>
      <c r="O11" s="13"/>
      <c r="P11" s="13"/>
      <c r="Q11" s="13"/>
      <c r="R11" s="13"/>
      <c r="S11" s="13"/>
    </row>
    <row r="12" spans="1:19" s="14" customFormat="1" ht="29.25" customHeight="1" x14ac:dyDescent="0.2">
      <c r="A12" s="186"/>
      <c r="B12" s="181" t="s">
        <v>27</v>
      </c>
      <c r="C12" s="179" t="s">
        <v>27</v>
      </c>
      <c r="D12" s="179"/>
      <c r="E12" s="179"/>
      <c r="F12" s="179"/>
      <c r="G12" s="179"/>
      <c r="H12" s="179"/>
      <c r="I12" s="179"/>
      <c r="J12" s="179"/>
      <c r="K12" s="179"/>
      <c r="L12" s="179"/>
      <c r="M12" s="13"/>
      <c r="N12" s="13"/>
      <c r="O12" s="13"/>
      <c r="P12" s="13"/>
      <c r="Q12" s="13"/>
      <c r="R12" s="13"/>
      <c r="S12" s="13"/>
    </row>
    <row r="13" spans="1:19" s="14" customFormat="1" ht="29.25" customHeight="1" x14ac:dyDescent="0.2">
      <c r="A13" s="187"/>
      <c r="B13" s="181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3"/>
      <c r="N13" s="13"/>
      <c r="O13" s="13"/>
      <c r="P13" s="13"/>
      <c r="Q13" s="13"/>
      <c r="R13" s="13"/>
      <c r="S13" s="13"/>
    </row>
    <row r="14" spans="1:19" s="14" customFormat="1" ht="52.5" customHeight="1" x14ac:dyDescent="0.2">
      <c r="A14" s="187"/>
      <c r="B14" s="11" t="s">
        <v>26</v>
      </c>
      <c r="C14" s="20" t="s">
        <v>26</v>
      </c>
      <c r="D14" s="12"/>
      <c r="E14" s="12"/>
      <c r="F14" s="12"/>
      <c r="G14" s="12"/>
      <c r="H14" s="12"/>
      <c r="I14" s="12"/>
      <c r="J14" s="12"/>
      <c r="K14" s="12"/>
      <c r="L14" s="12"/>
      <c r="M14" s="13"/>
      <c r="N14" s="13"/>
      <c r="O14" s="13"/>
      <c r="P14" s="13"/>
      <c r="Q14" s="13"/>
      <c r="R14" s="13"/>
      <c r="S14" s="13"/>
    </row>
    <row r="15" spans="1:19" s="14" customFormat="1" ht="54.75" customHeight="1" x14ac:dyDescent="0.2">
      <c r="A15" s="187">
        <v>1.2</v>
      </c>
      <c r="B15" s="11" t="s">
        <v>49</v>
      </c>
      <c r="C15" s="179" t="s">
        <v>49</v>
      </c>
      <c r="D15" s="179"/>
      <c r="E15" s="179"/>
      <c r="F15" s="179"/>
      <c r="G15" s="179"/>
      <c r="H15" s="179"/>
      <c r="I15" s="179"/>
      <c r="J15" s="179"/>
      <c r="K15" s="179"/>
      <c r="L15" s="179"/>
      <c r="M15" s="13"/>
      <c r="N15" s="13"/>
      <c r="O15" s="13"/>
      <c r="P15" s="13"/>
      <c r="Q15" s="13"/>
      <c r="R15" s="13"/>
      <c r="S15" s="13"/>
    </row>
    <row r="16" spans="1:19" s="14" customFormat="1" ht="21.75" customHeight="1" x14ac:dyDescent="0.2">
      <c r="A16" s="185"/>
      <c r="B16" s="12" t="s">
        <v>10</v>
      </c>
      <c r="C16" s="20" t="s">
        <v>10</v>
      </c>
      <c r="D16" s="12"/>
      <c r="E16" s="12"/>
      <c r="F16" s="12"/>
      <c r="G16" s="12"/>
      <c r="H16" s="12"/>
      <c r="I16" s="12"/>
      <c r="J16" s="13"/>
      <c r="K16" s="13"/>
      <c r="L16" s="13"/>
      <c r="M16" s="13"/>
      <c r="N16" s="13"/>
      <c r="O16" s="13"/>
      <c r="P16" s="13"/>
      <c r="Q16" s="13"/>
      <c r="R16" s="13"/>
      <c r="S16" s="13"/>
    </row>
    <row r="17" spans="1:12" s="14" customFormat="1" ht="27.75" customHeight="1" x14ac:dyDescent="0.2">
      <c r="A17" s="185">
        <v>1.3</v>
      </c>
      <c r="B17" s="12" t="s">
        <v>14</v>
      </c>
      <c r="C17" s="20" t="s">
        <v>14</v>
      </c>
      <c r="D17" s="12"/>
      <c r="E17" s="12"/>
      <c r="F17" s="12"/>
      <c r="G17" s="12"/>
      <c r="H17" s="12"/>
      <c r="I17" s="12"/>
      <c r="J17" s="12"/>
      <c r="K17" s="13"/>
      <c r="L17" s="13"/>
    </row>
    <row r="18" spans="1:12" s="14" customFormat="1" ht="19.5" customHeight="1" x14ac:dyDescent="0.2">
      <c r="A18" s="188"/>
      <c r="B18" s="180" t="s">
        <v>12</v>
      </c>
      <c r="C18" s="20" t="s">
        <v>12</v>
      </c>
      <c r="D18" s="12"/>
      <c r="E18" s="12"/>
      <c r="F18" s="12"/>
      <c r="G18" s="12"/>
      <c r="H18" s="12"/>
      <c r="I18" s="12"/>
      <c r="J18" s="13"/>
      <c r="K18" s="13"/>
      <c r="L18" s="13"/>
    </row>
    <row r="19" spans="1:12" s="14" customFormat="1" ht="19.5" customHeight="1" x14ac:dyDescent="0.2">
      <c r="A19" s="189"/>
      <c r="B19" s="180"/>
      <c r="C19" s="20"/>
      <c r="D19" s="12"/>
      <c r="E19" s="12"/>
      <c r="F19" s="12"/>
      <c r="G19" s="12"/>
      <c r="H19" s="12"/>
      <c r="I19" s="12"/>
      <c r="J19" s="13"/>
      <c r="K19" s="13"/>
      <c r="L19" s="13"/>
    </row>
    <row r="20" spans="1:12" s="14" customFormat="1" ht="69" customHeight="1" x14ac:dyDescent="0.2">
      <c r="A20" s="185"/>
      <c r="B20" s="11" t="s">
        <v>29</v>
      </c>
      <c r="C20" s="179" t="s">
        <v>29</v>
      </c>
      <c r="D20" s="179"/>
      <c r="E20" s="179"/>
      <c r="F20" s="179"/>
      <c r="G20" s="179"/>
      <c r="H20" s="179"/>
      <c r="I20" s="179"/>
      <c r="J20" s="179"/>
      <c r="K20" s="179"/>
      <c r="L20" s="13"/>
    </row>
    <row r="21" spans="1:12" s="14" customFormat="1" ht="83.25" customHeight="1" x14ac:dyDescent="0.2">
      <c r="A21" s="185">
        <v>1.4</v>
      </c>
      <c r="B21" s="16" t="s">
        <v>16</v>
      </c>
      <c r="C21" s="179" t="s">
        <v>16</v>
      </c>
      <c r="D21" s="179"/>
      <c r="E21" s="179"/>
      <c r="F21" s="179"/>
      <c r="G21" s="179"/>
      <c r="H21" s="179"/>
      <c r="I21" s="179"/>
      <c r="J21" s="179"/>
      <c r="K21" s="179"/>
      <c r="L21" s="13"/>
    </row>
    <row r="22" spans="1:12" s="14" customFormat="1" x14ac:dyDescent="0.2">
      <c r="A22" s="185"/>
      <c r="B22" s="12" t="s">
        <v>15</v>
      </c>
      <c r="C22" s="20" t="s">
        <v>15</v>
      </c>
      <c r="D22" s="12"/>
      <c r="E22" s="12"/>
      <c r="F22" s="12"/>
      <c r="G22" s="12"/>
      <c r="H22" s="12"/>
      <c r="I22" s="12"/>
      <c r="J22" s="12"/>
      <c r="K22" s="12"/>
      <c r="L22" s="13"/>
    </row>
    <row r="23" spans="1:12" ht="32.25" customHeight="1" x14ac:dyDescent="0.2">
      <c r="A23" s="185"/>
      <c r="B23" s="12" t="s">
        <v>24</v>
      </c>
      <c r="C23" s="20" t="s">
        <v>24</v>
      </c>
      <c r="D23" s="12"/>
      <c r="E23" s="12"/>
      <c r="F23" s="12"/>
      <c r="G23" s="12"/>
      <c r="H23" s="12"/>
      <c r="I23" s="12"/>
      <c r="J23" s="12"/>
      <c r="K23" s="12"/>
    </row>
    <row r="24" spans="1:12" ht="261" customHeight="1" x14ac:dyDescent="0.2">
      <c r="A24" s="177">
        <v>1.5</v>
      </c>
      <c r="B24" s="19" t="s">
        <v>55</v>
      </c>
      <c r="C24" s="194" t="s">
        <v>50</v>
      </c>
      <c r="D24" s="195"/>
      <c r="E24" s="195"/>
      <c r="F24" s="195"/>
      <c r="G24" s="195"/>
      <c r="H24" s="195"/>
      <c r="I24" s="195"/>
      <c r="J24" s="195"/>
      <c r="K24" s="195"/>
    </row>
    <row r="25" spans="1:12" ht="215.25" customHeight="1" x14ac:dyDescent="0.2">
      <c r="A25" s="177"/>
      <c r="B25" s="19" t="s">
        <v>46</v>
      </c>
      <c r="C25" s="194" t="s">
        <v>51</v>
      </c>
      <c r="D25" s="195"/>
      <c r="E25" s="195"/>
      <c r="F25" s="195"/>
      <c r="G25" s="195"/>
      <c r="H25" s="195"/>
      <c r="I25" s="195"/>
      <c r="J25" s="195"/>
      <c r="K25" s="195"/>
      <c r="L25" s="195"/>
    </row>
    <row r="26" spans="1:12" ht="49.5" customHeight="1" x14ac:dyDescent="0.2">
      <c r="A26" s="177"/>
      <c r="B26" s="182" t="s">
        <v>47</v>
      </c>
      <c r="C26" s="196" t="s">
        <v>52</v>
      </c>
      <c r="D26" s="197"/>
      <c r="E26" s="197"/>
      <c r="F26" s="197"/>
      <c r="G26" s="197"/>
      <c r="H26" s="197"/>
      <c r="I26" s="197"/>
      <c r="J26" s="197"/>
      <c r="K26" s="197"/>
      <c r="L26" s="197"/>
    </row>
    <row r="27" spans="1:12" ht="49.5" customHeight="1" x14ac:dyDescent="0.2">
      <c r="A27" s="177"/>
      <c r="B27" s="183"/>
      <c r="C27" s="196"/>
      <c r="D27" s="197"/>
      <c r="E27" s="197"/>
      <c r="F27" s="197"/>
      <c r="G27" s="197"/>
      <c r="H27" s="197"/>
      <c r="I27" s="197"/>
      <c r="J27" s="197"/>
      <c r="K27" s="197"/>
      <c r="L27" s="197"/>
    </row>
    <row r="28" spans="1:12" ht="49.5" customHeight="1" x14ac:dyDescent="0.2">
      <c r="A28" s="177"/>
      <c r="B28" s="183"/>
      <c r="C28" s="196"/>
      <c r="D28" s="197"/>
      <c r="E28" s="197"/>
      <c r="F28" s="197"/>
      <c r="G28" s="197"/>
      <c r="H28" s="197"/>
      <c r="I28" s="197"/>
      <c r="J28" s="197"/>
      <c r="K28" s="197"/>
      <c r="L28" s="197"/>
    </row>
    <row r="29" spans="1:12" ht="103.5" customHeight="1" x14ac:dyDescent="0.2">
      <c r="A29" s="177"/>
      <c r="B29" s="184"/>
      <c r="C29" s="196"/>
      <c r="D29" s="197"/>
      <c r="E29" s="197"/>
      <c r="F29" s="197"/>
      <c r="G29" s="197"/>
      <c r="H29" s="197"/>
      <c r="I29" s="197"/>
      <c r="J29" s="197"/>
      <c r="K29" s="197"/>
      <c r="L29" s="197"/>
    </row>
    <row r="30" spans="1:12" ht="159.75" customHeight="1" x14ac:dyDescent="0.2">
      <c r="A30" s="177">
        <v>1.6</v>
      </c>
      <c r="B30" s="18" t="s">
        <v>17</v>
      </c>
      <c r="C30" s="197" t="s">
        <v>17</v>
      </c>
      <c r="D30" s="197"/>
      <c r="E30" s="197"/>
      <c r="F30" s="197"/>
      <c r="G30" s="197"/>
      <c r="H30" s="197"/>
      <c r="I30" s="197"/>
      <c r="J30" s="197"/>
      <c r="K30" s="197"/>
      <c r="L30" s="197"/>
    </row>
    <row r="31" spans="1:12" ht="44.25" customHeight="1" x14ac:dyDescent="0.2">
      <c r="A31" s="177"/>
      <c r="B31" s="18" t="s">
        <v>21</v>
      </c>
      <c r="C31" s="21" t="s">
        <v>21</v>
      </c>
    </row>
    <row r="32" spans="1:12" ht="81.75" customHeight="1" x14ac:dyDescent="0.2">
      <c r="A32" s="177"/>
      <c r="B32" s="186" t="s">
        <v>31</v>
      </c>
      <c r="C32" s="197" t="s">
        <v>31</v>
      </c>
      <c r="D32" s="197"/>
      <c r="E32" s="197"/>
      <c r="F32" s="197"/>
      <c r="G32" s="197"/>
      <c r="H32" s="197"/>
      <c r="I32" s="197"/>
      <c r="J32" s="197"/>
      <c r="K32" s="197"/>
      <c r="L32" s="197"/>
    </row>
    <row r="33" spans="1:12" ht="47.25" customHeight="1" x14ac:dyDescent="0.2">
      <c r="A33" s="177"/>
      <c r="B33" s="187"/>
      <c r="C33" s="197"/>
      <c r="D33" s="197"/>
      <c r="E33" s="197"/>
      <c r="F33" s="197"/>
      <c r="G33" s="197"/>
      <c r="H33" s="197"/>
      <c r="I33" s="197"/>
      <c r="J33" s="197"/>
      <c r="K33" s="197"/>
      <c r="L33" s="197"/>
    </row>
    <row r="34" spans="1:12" ht="49.5" customHeight="1" x14ac:dyDescent="0.2">
      <c r="A34" s="177"/>
      <c r="B34" s="18" t="s">
        <v>22</v>
      </c>
      <c r="C34" s="178" t="s">
        <v>22</v>
      </c>
      <c r="D34" s="178"/>
      <c r="E34" s="178"/>
      <c r="F34" s="178"/>
      <c r="G34" s="178"/>
      <c r="H34" s="178"/>
      <c r="I34" s="178"/>
      <c r="J34" s="178"/>
      <c r="K34" s="178"/>
      <c r="L34" s="178"/>
    </row>
    <row r="35" spans="1:12" ht="53.25" customHeight="1" x14ac:dyDescent="0.2">
      <c r="A35" s="177"/>
      <c r="B35" s="17" t="s">
        <v>30</v>
      </c>
      <c r="C35" s="178" t="s">
        <v>30</v>
      </c>
      <c r="D35" s="178"/>
      <c r="E35" s="178"/>
      <c r="F35" s="178"/>
      <c r="G35" s="178"/>
      <c r="H35" s="178"/>
      <c r="I35" s="178"/>
      <c r="J35" s="178"/>
      <c r="K35" s="178"/>
      <c r="L35" s="178"/>
    </row>
    <row r="36" spans="1:12" ht="93" customHeight="1" x14ac:dyDescent="0.2">
      <c r="A36" s="177"/>
      <c r="B36" s="17" t="s">
        <v>32</v>
      </c>
      <c r="C36" s="197" t="s">
        <v>32</v>
      </c>
      <c r="D36" s="197"/>
      <c r="E36" s="197"/>
      <c r="F36" s="197"/>
      <c r="G36" s="197"/>
      <c r="H36" s="197"/>
      <c r="I36" s="197"/>
      <c r="J36" s="197"/>
      <c r="K36" s="197"/>
      <c r="L36" s="197"/>
    </row>
  </sheetData>
  <mergeCells count="29">
    <mergeCell ref="C36:L36"/>
    <mergeCell ref="C35:L35"/>
    <mergeCell ref="C34:L34"/>
    <mergeCell ref="C32:L33"/>
    <mergeCell ref="C30:L30"/>
    <mergeCell ref="C3:M3"/>
    <mergeCell ref="C4:L5"/>
    <mergeCell ref="C6:L7"/>
    <mergeCell ref="C8:L8"/>
    <mergeCell ref="B32:B33"/>
    <mergeCell ref="C12:L13"/>
    <mergeCell ref="C15:L15"/>
    <mergeCell ref="C20:K20"/>
    <mergeCell ref="C21:K21"/>
    <mergeCell ref="C24:K24"/>
    <mergeCell ref="C25:L25"/>
    <mergeCell ref="C26:L29"/>
    <mergeCell ref="A30:A36"/>
    <mergeCell ref="B4:B5"/>
    <mergeCell ref="B6:B7"/>
    <mergeCell ref="B9:B10"/>
    <mergeCell ref="B12:B13"/>
    <mergeCell ref="B18:B19"/>
    <mergeCell ref="B26:B29"/>
    <mergeCell ref="A2:A14"/>
    <mergeCell ref="A15:A16"/>
    <mergeCell ref="A17:A20"/>
    <mergeCell ref="A21:A23"/>
    <mergeCell ref="A24:A29"/>
  </mergeCells>
  <pageMargins left="3.937007874015748E-2" right="3.937007874015748E-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11"/>
  <sheetViews>
    <sheetView workbookViewId="0">
      <selection activeCell="B11" sqref="B11"/>
    </sheetView>
  </sheetViews>
  <sheetFormatPr defaultRowHeight="12.75" x14ac:dyDescent="0.2"/>
  <cols>
    <col min="2" max="2" width="17.85546875" customWidth="1"/>
    <col min="3" max="3" width="14.7109375" bestFit="1" customWidth="1"/>
    <col min="4" max="4" width="13.140625" bestFit="1" customWidth="1"/>
    <col min="5" max="5" width="14.42578125" customWidth="1"/>
    <col min="6" max="6" width="19.42578125" customWidth="1"/>
  </cols>
  <sheetData>
    <row r="1" spans="2:6" x14ac:dyDescent="0.2">
      <c r="B1">
        <v>1</v>
      </c>
      <c r="C1">
        <v>2</v>
      </c>
      <c r="D1">
        <v>3</v>
      </c>
      <c r="E1">
        <v>4</v>
      </c>
    </row>
    <row r="2" spans="2:6" x14ac:dyDescent="0.2">
      <c r="B2" s="36" t="s">
        <v>64</v>
      </c>
      <c r="C2" s="36" t="s">
        <v>63</v>
      </c>
      <c r="D2" s="36"/>
      <c r="E2" s="36"/>
      <c r="F2" s="36"/>
    </row>
    <row r="3" spans="2:6" x14ac:dyDescent="0.2">
      <c r="B3" s="37">
        <v>1568557</v>
      </c>
      <c r="C3" s="37">
        <v>2133000</v>
      </c>
      <c r="D3">
        <v>17992</v>
      </c>
      <c r="E3" s="37">
        <v>225366</v>
      </c>
      <c r="F3" s="37"/>
    </row>
    <row r="4" spans="2:6" x14ac:dyDescent="0.2">
      <c r="B4" s="37">
        <v>8308788.3300000001</v>
      </c>
      <c r="C4" s="37">
        <v>354349</v>
      </c>
      <c r="D4" s="37"/>
      <c r="E4" s="37">
        <v>12051</v>
      </c>
      <c r="F4" s="37"/>
    </row>
    <row r="5" spans="2:6" x14ac:dyDescent="0.2">
      <c r="B5" s="37">
        <v>8613409.1999999993</v>
      </c>
      <c r="C5" s="37">
        <v>502619</v>
      </c>
      <c r="D5" s="37">
        <v>65</v>
      </c>
      <c r="E5" s="37">
        <v>98982</v>
      </c>
      <c r="F5" s="37"/>
    </row>
    <row r="6" spans="2:6" x14ac:dyDescent="0.2">
      <c r="B6" s="37">
        <v>5212954.87</v>
      </c>
      <c r="C6" s="37"/>
      <c r="D6" s="37"/>
      <c r="E6" s="37">
        <v>78118</v>
      </c>
      <c r="F6" s="37"/>
    </row>
    <row r="7" spans="2:6" x14ac:dyDescent="0.2">
      <c r="B7" s="37">
        <v>1151985</v>
      </c>
      <c r="C7" s="37"/>
      <c r="D7" s="37"/>
      <c r="E7" s="37">
        <v>200000</v>
      </c>
      <c r="F7" s="37"/>
    </row>
    <row r="8" spans="2:6" x14ac:dyDescent="0.2">
      <c r="B8" s="37">
        <v>884726</v>
      </c>
      <c r="C8" s="37"/>
      <c r="D8" s="37"/>
      <c r="E8" s="37"/>
      <c r="F8" s="37"/>
    </row>
    <row r="9" spans="2:6" x14ac:dyDescent="0.2">
      <c r="B9" s="37">
        <v>5700000</v>
      </c>
      <c r="C9" s="37"/>
      <c r="D9" s="37"/>
      <c r="E9" s="37"/>
      <c r="F9" s="37"/>
    </row>
    <row r="10" spans="2:6" x14ac:dyDescent="0.2">
      <c r="B10" s="37">
        <v>392600.4</v>
      </c>
      <c r="C10" s="37"/>
      <c r="D10" s="37"/>
      <c r="E10" s="37"/>
      <c r="F10" s="37"/>
    </row>
    <row r="11" spans="2:6" x14ac:dyDescent="0.2">
      <c r="B11" s="38">
        <f>SUM(B3:B10)</f>
        <v>31833020.800000001</v>
      </c>
      <c r="C11" s="38">
        <f>SUM(C3:C10)</f>
        <v>2989968</v>
      </c>
      <c r="D11">
        <f>SUM(D3:D10)</f>
        <v>18057</v>
      </c>
      <c r="E11" s="38">
        <f>SUM(E3:E10)</f>
        <v>614517</v>
      </c>
      <c r="F11" s="38">
        <f>SUM(B11:E11)</f>
        <v>35455562.799999997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L13"/>
  <sheetViews>
    <sheetView topLeftCell="D1" workbookViewId="0">
      <selection activeCell="G28" sqref="G28"/>
    </sheetView>
  </sheetViews>
  <sheetFormatPr defaultColWidth="8.85546875" defaultRowHeight="11.25" x14ac:dyDescent="0.2"/>
  <cols>
    <col min="1" max="1" width="8.85546875" style="40"/>
    <col min="2" max="2" width="17.7109375" style="40" customWidth="1"/>
    <col min="3" max="3" width="17.28515625" style="40" customWidth="1"/>
    <col min="4" max="4" width="43.28515625" style="40" customWidth="1"/>
    <col min="5" max="9" width="13.7109375" style="40" customWidth="1"/>
    <col min="10" max="11" width="13.7109375" style="45" customWidth="1"/>
    <col min="12" max="12" width="15.140625" style="40" customWidth="1"/>
    <col min="13" max="16384" width="8.85546875" style="40"/>
  </cols>
  <sheetData>
    <row r="2" spans="2:12" ht="157.5" x14ac:dyDescent="0.2">
      <c r="B2" s="39"/>
      <c r="D2" s="44" t="s">
        <v>66</v>
      </c>
      <c r="E2" s="44" t="s">
        <v>67</v>
      </c>
      <c r="F2" s="44" t="s">
        <v>68</v>
      </c>
      <c r="G2" s="44" t="s">
        <v>69</v>
      </c>
      <c r="H2" s="44" t="s">
        <v>70</v>
      </c>
      <c r="I2" s="44" t="s">
        <v>71</v>
      </c>
      <c r="J2" s="44" t="s">
        <v>72</v>
      </c>
      <c r="K2" s="44" t="s">
        <v>73</v>
      </c>
    </row>
    <row r="3" spans="2:12" x14ac:dyDescent="0.2">
      <c r="B3" s="41"/>
      <c r="C3" s="41"/>
      <c r="D3" s="41">
        <v>5700000</v>
      </c>
      <c r="E3" s="40">
        <v>1312704</v>
      </c>
      <c r="F3" s="40">
        <v>1099899.6000000001</v>
      </c>
      <c r="G3" s="40">
        <v>825744</v>
      </c>
      <c r="H3" s="40">
        <v>8068915</v>
      </c>
      <c r="I3" s="40">
        <v>8613409.1999999993</v>
      </c>
      <c r="J3" s="45">
        <v>5212954.87</v>
      </c>
      <c r="K3" s="45">
        <v>392600.4</v>
      </c>
      <c r="L3" s="43">
        <f>SUM(D3:K3)</f>
        <v>31226227.07</v>
      </c>
    </row>
    <row r="4" spans="2:12" x14ac:dyDescent="0.2">
      <c r="B4" s="42"/>
      <c r="C4" s="41"/>
    </row>
    <row r="5" spans="2:12" x14ac:dyDescent="0.2">
      <c r="B5" s="41"/>
      <c r="C5" s="41"/>
    </row>
    <row r="6" spans="2:12" x14ac:dyDescent="0.2">
      <c r="B6" s="41"/>
      <c r="C6" s="41"/>
    </row>
    <row r="7" spans="2:12" x14ac:dyDescent="0.2">
      <c r="B7" s="42"/>
      <c r="C7" s="41"/>
    </row>
    <row r="8" spans="2:12" x14ac:dyDescent="0.2">
      <c r="B8" s="42"/>
      <c r="C8" s="41"/>
    </row>
    <row r="9" spans="2:12" x14ac:dyDescent="0.2">
      <c r="B9" s="42"/>
    </row>
    <row r="10" spans="2:12" x14ac:dyDescent="0.2">
      <c r="B10" s="42"/>
    </row>
    <row r="11" spans="2:12" x14ac:dyDescent="0.2">
      <c r="B11" s="41"/>
    </row>
    <row r="12" spans="2:12" x14ac:dyDescent="0.2">
      <c r="B12" s="43"/>
    </row>
    <row r="13" spans="2:12" x14ac:dyDescent="0.2">
      <c r="B13" s="4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Лист5</vt:lpstr>
      <vt:lpstr>Лист1!Область_печати</vt:lpstr>
    </vt:vector>
  </TitlesOfParts>
  <Company>КРУДОР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2022-11-13T11:37:16Z</cp:lastPrinted>
  <dcterms:created xsi:type="dcterms:W3CDTF">2007-03-12T09:21:02Z</dcterms:created>
  <dcterms:modified xsi:type="dcterms:W3CDTF">2022-11-13T11:37:20Z</dcterms:modified>
</cp:coreProperties>
</file>