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75" windowWidth="11340" windowHeight="8400"/>
  </bookViews>
  <sheets>
    <sheet name="Лист1" sheetId="52" r:id="rId1"/>
  </sheets>
  <definedNames>
    <definedName name="_xlnm.Print_Titles" localSheetId="0">Лист1!$5:$6</definedName>
    <definedName name="_xlnm.Print_Area" localSheetId="0">Лист1!$A$1:$Q$28</definedName>
  </definedNames>
  <calcPr calcId="124519"/>
</workbook>
</file>

<file path=xl/calcChain.xml><?xml version="1.0" encoding="utf-8"?>
<calcChain xmlns="http://schemas.openxmlformats.org/spreadsheetml/2006/main">
  <c r="O25" i="52"/>
  <c r="O28"/>
  <c r="P20"/>
  <c r="P21"/>
  <c r="P22"/>
  <c r="P23"/>
  <c r="P24"/>
  <c r="P19"/>
  <c r="P14"/>
  <c r="P15"/>
  <c r="P16"/>
  <c r="P17"/>
  <c r="P13"/>
  <c r="O11"/>
  <c r="O10" s="1"/>
  <c r="O27" s="1"/>
  <c r="N11"/>
  <c r="N10" s="1"/>
  <c r="N27" s="1"/>
  <c r="M11"/>
  <c r="L11"/>
  <c r="K11"/>
  <c r="J11"/>
  <c r="I11"/>
  <c r="H11"/>
  <c r="N23"/>
  <c r="N25" s="1"/>
  <c r="N28"/>
  <c r="L28"/>
  <c r="L23"/>
  <c r="I25"/>
  <c r="K28"/>
  <c r="J28"/>
  <c r="I28"/>
  <c r="K23"/>
  <c r="K25" s="1"/>
  <c r="J23"/>
  <c r="J25" s="1"/>
  <c r="I10"/>
  <c r="I27" s="1"/>
  <c r="M28"/>
  <c r="H28"/>
  <c r="M23"/>
  <c r="M25" s="1"/>
  <c r="H23"/>
  <c r="H25" s="1"/>
  <c r="P25" l="1"/>
  <c r="P11"/>
  <c r="P28"/>
  <c r="L25"/>
  <c r="H10"/>
  <c r="J10"/>
  <c r="J27" s="1"/>
  <c r="L10"/>
  <c r="L27" s="1"/>
  <c r="M10"/>
  <c r="M27" s="1"/>
  <c r="P27" s="1"/>
  <c r="K10"/>
  <c r="K27" s="1"/>
  <c r="P10" l="1"/>
  <c r="H27"/>
</calcChain>
</file>

<file path=xl/sharedStrings.xml><?xml version="1.0" encoding="utf-8"?>
<sst xmlns="http://schemas.openxmlformats.org/spreadsheetml/2006/main" count="49" uniqueCount="44">
  <si>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</si>
  <si>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</si>
  <si>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</si>
  <si>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</si>
  <si>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</si>
  <si>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</si>
  <si>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</si>
  <si>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</si>
  <si>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Итого на период</t>
  </si>
  <si>
    <t xml:space="preserve">Перечень мероприятий подпрограммы </t>
  </si>
  <si>
    <t>В том числе:</t>
  </si>
  <si>
    <t>Муниципальная программа Богучанского района "Развитие транспортной системы Богучанского района"</t>
  </si>
  <si>
    <t>Цель подпрограммы: комплексное развитие транспорта Богучанского района для полного и эффективного удовлетворения потребностей населения в транспортных услугах</t>
  </si>
  <si>
    <t>Задача 1. Развитие рынка транспортных услуг  Богучанского района и повышение эффективности его функционирования</t>
  </si>
  <si>
    <t>администрация Богучанского района</t>
  </si>
  <si>
    <t>Задача 2. Обновление парка подвижного состава для выполнения регулярных пассажирских перевозок по муниципальным маршрутам в Богучанском районе</t>
  </si>
  <si>
    <t>2.1. Приобретение новых автобусов среднего и малого классов вместимости за счет средств краевого бюджета, путем участия в краевых программах и грантах</t>
  </si>
  <si>
    <t>средства районного бюджета</t>
  </si>
  <si>
    <t>средства краевого бюджета</t>
  </si>
  <si>
    <t>УМС Богучанского района</t>
  </si>
  <si>
    <t>0408</t>
  </si>
  <si>
    <t>092П000</t>
  </si>
  <si>
    <t>092Л000</t>
  </si>
  <si>
    <t>Расходы (рублей), годы</t>
  </si>
  <si>
    <t>Количество приобретенного подвижного состава - 9 автобусов среднего и малого классов вместимости</t>
  </si>
  <si>
    <t>Источник финанси- рования</t>
  </si>
  <si>
    <t>районный бюджет</t>
  </si>
  <si>
    <t>Финансовое управление администрации Богучанского района</t>
  </si>
  <si>
    <t>1.2. Межбюджетные трансферты на осуществление полномочий в области автомобильного транспорта</t>
  </si>
  <si>
    <t>09200П0000</t>
  </si>
  <si>
    <t>09200Ч0090</t>
  </si>
  <si>
    <t>09200Л0000</t>
  </si>
  <si>
    <t>ИТОГО по подпрограмме:</t>
  </si>
  <si>
    <t>1.1. Предоставление:</t>
  </si>
  <si>
    <t>субсидии на компенсацию расходов, возникающих в результате небольшой интенсивности пассажирских потоков, юридическим лицам независимо от организационно-правовой формы, индивидуальным предпринимателям, осуществляющим регулярные пассажирские перевозки по муниципальным маршрутам</t>
  </si>
  <si>
    <t>субсидии юридическим лицам (за исключением государственных и муниципальных учреждений) и индивидуальным предпринимателям в целях возмещения недополученных доходов и (или) финансового обеспечения (возмещения) затрат, возникающих в связи с регулярными перевозками пассажиров автомобильным транспортом по муниципальным маршрутам с небольшой интенсивностью пассажиропотока</t>
  </si>
  <si>
    <t>1.3. Предоставление:</t>
  </si>
  <si>
    <t>субсидий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перевозок в населенные пункты, находящиеся на правом берегу р. Ангара в период отсутствия переправы</t>
  </si>
  <si>
    <t>субсидии юридическим лицам (за исключением государственных и муниципальных учреждений) и индивидуальным предпринимателям в целях возмещения недополученных доходов и (или) финансового обеспечения (возмещения) затрат, возникающих в связи с государственным регулированием тарифов на перевозки пассажиров воздушным транспортом по внутрирайонным маршрутам в Богучанском районе</t>
  </si>
  <si>
    <t xml:space="preserve">Приложение № 2
к подпрограмме "Развитие транспортного комплекса Богучанского района" </t>
  </si>
  <si>
    <t xml:space="preserve">Подпрограма "Развитие транспортного комплекса Богучанского района" </t>
  </si>
  <si>
    <t>Количество перевезенных пассажиров всего 1095,3 тыс.чел, в т.ч.:
в 2014 году -       0,0 тыс.чел.;
в 2015 году -       0,0 тыс.чел.;
в 2016 году -   505,0 тыс.чел.;
в 2017 году -   590,3 тыс.чел.;
в 2018 году -       0,0 тыс.чел.;
в 2019 году -       0,0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2020 году -       0,0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   в 2021 году -       0,0 тыс.чел.</t>
  </si>
  <si>
    <t>Количество перевезенных пассажиров всего 0,660 тыс.чел, в т.ч.:
в 2014 году -      0,0 тыс.чел.;
в 2015 году -      0,0 тыс.чел.;
в 2016 году -      0,0 тыс.чел.;
в 2017 году -  0,132 тыс.чел.;
в 2018 году -  0,132 тыс.чел.;
в 2019 году -  0,132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2020 году -  0,132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2021 году - 0,132 тыс.чел.</t>
  </si>
  <si>
    <t>Количество перевезенных пассажиров всего 3 194,9 тыс.чел, в т.ч.:
в 2014 году -  103,3 тыс.чел.;
в 2015 году -  104,4 тыс.чел.;
в 2016 году -  104,0 тыс.чел.;
в 2017 году -  104,4 тыс.чел.;
в 2018 году -  694,7 тыс.чел.;
в 2019 году -  694,7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2020 году - 694,7 тыс.чел;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2021 году - 694,7 тыс.чел.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</si>
</sst>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0" applyFont="1" applyFill="1"/>
    <xf numFmtId="0" fontId="4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" fontId="3" fillId="0" borderId="2" xfId="1" applyNumberFormat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1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center"/>
    </xf>
    <xf numFmtId="49" fontId="3" fillId="0" borderId="2" xfId="0" applyNumberFormat="1" applyFont="1" applyFill="1" applyBorder="1" applyAlignment="1">
      <alignment horizontal="left" vertical="center"/>
    </xf>
    <xf numFmtId="4" fontId="3" fillId="0" borderId="2" xfId="1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left"/>
    </xf>
    <xf numFmtId="0" fontId="3" fillId="0" borderId="2" xfId="0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horizontal="center"/>
    </xf>
    <xf numFmtId="4" fontId="3" fillId="0" borderId="2" xfId="0" applyNumberFormat="1" applyFont="1" applyFill="1" applyBorder="1"/>
    <xf numFmtId="0" fontId="3" fillId="0" borderId="2" xfId="0" applyFont="1" applyFill="1" applyBorder="1"/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</cellXfs>
  <cellStyles count="2">
    <cellStyle name="Обычный" xfId="0" builtinId="0"/>
    <cellStyle name="Обычный_приложения  транспорт " xfId="1"/>
  </cellStyles>
  <dxfs count="0"/>
  <tableStyles count="0" defaultTableStyle="TableStyleMedium9" defaultPivotStyle="PivotStyleLight16"/>
  <colors>
    <mruColors>
      <color rgb="FFFF00FF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4"/>
  <sheetViews>
    <sheetView tabSelected="1" view="pageBreakPreview" topLeftCell="B1" zoomScale="50" zoomScaleNormal="75" zoomScaleSheetLayoutView="50" workbookViewId="0">
      <selection activeCell="O17" sqref="O17"/>
    </sheetView>
  </sheetViews>
  <sheetFormatPr defaultRowHeight="18"/>
  <cols>
    <col min="1" max="1" width="88" style="1" customWidth="1"/>
    <col min="2" max="2" width="22.42578125" style="1" customWidth="1"/>
    <col min="3" max="3" width="11.42578125" style="1" customWidth="1"/>
    <col min="4" max="4" width="11.5703125" style="1" customWidth="1"/>
    <col min="5" max="5" width="17.85546875" style="1" customWidth="1"/>
    <col min="6" max="6" width="9.140625" style="1"/>
    <col min="7" max="7" width="16.7109375" style="1" customWidth="1"/>
    <col min="8" max="12" width="18.42578125" style="1" customWidth="1"/>
    <col min="13" max="13" width="18.140625" style="1" bestFit="1" customWidth="1"/>
    <col min="14" max="15" width="18.42578125" style="1" customWidth="1"/>
    <col min="16" max="16" width="20.140625" style="1" customWidth="1"/>
    <col min="17" max="17" width="44.7109375" style="1" customWidth="1"/>
    <col min="18" max="16384" width="9.140625" style="1"/>
  </cols>
  <sheetData>
    <row r="1" spans="1:17" ht="68.25" customHeight="1">
      <c r="P1" s="42" t="s">
        <v>39</v>
      </c>
      <c r="Q1" s="42"/>
    </row>
    <row r="2" spans="1:17" ht="8.25" customHeight="1">
      <c r="L2" s="2"/>
      <c r="M2" s="2"/>
      <c r="N2" s="2"/>
      <c r="O2" s="2"/>
      <c r="P2" s="2"/>
      <c r="Q2" s="2"/>
    </row>
    <row r="3" spans="1:17" ht="28.5" customHeight="1">
      <c r="A3" s="48" t="s">
        <v>9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</row>
    <row r="4" spans="1:17" ht="11.25" customHeight="1">
      <c r="A4" s="3"/>
      <c r="B4" s="3"/>
      <c r="C4" s="4"/>
      <c r="D4" s="4"/>
      <c r="E4" s="4"/>
      <c r="F4" s="4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20.25" customHeight="1">
      <c r="A5" s="46" t="s">
        <v>0</v>
      </c>
      <c r="B5" s="46" t="s">
        <v>1</v>
      </c>
      <c r="C5" s="49" t="s">
        <v>2</v>
      </c>
      <c r="D5" s="49"/>
      <c r="E5" s="49"/>
      <c r="F5" s="49"/>
      <c r="G5" s="46" t="s">
        <v>25</v>
      </c>
      <c r="H5" s="46" t="s">
        <v>23</v>
      </c>
      <c r="I5" s="46"/>
      <c r="J5" s="46"/>
      <c r="K5" s="46"/>
      <c r="L5" s="46"/>
      <c r="M5" s="46"/>
      <c r="N5" s="46"/>
      <c r="O5" s="46"/>
      <c r="P5" s="46"/>
      <c r="Q5" s="46" t="s">
        <v>3</v>
      </c>
    </row>
    <row r="6" spans="1:17" ht="39.75" customHeight="1">
      <c r="A6" s="47"/>
      <c r="B6" s="47"/>
      <c r="C6" s="31" t="s">
        <v>4</v>
      </c>
      <c r="D6" s="31" t="s">
        <v>5</v>
      </c>
      <c r="E6" s="31" t="s">
        <v>6</v>
      </c>
      <c r="F6" s="31" t="s">
        <v>7</v>
      </c>
      <c r="G6" s="47"/>
      <c r="H6" s="35">
        <v>2014</v>
      </c>
      <c r="I6" s="35">
        <v>2015</v>
      </c>
      <c r="J6" s="35">
        <v>2016</v>
      </c>
      <c r="K6" s="35">
        <v>2017</v>
      </c>
      <c r="L6" s="35">
        <v>2018</v>
      </c>
      <c r="M6" s="35">
        <v>2019</v>
      </c>
      <c r="N6" s="31">
        <v>2020</v>
      </c>
      <c r="O6" s="31">
        <v>2021</v>
      </c>
      <c r="P6" s="31" t="s">
        <v>8</v>
      </c>
      <c r="Q6" s="47"/>
    </row>
    <row r="7" spans="1:17" ht="18.75">
      <c r="A7" s="35">
        <v>1</v>
      </c>
      <c r="B7" s="35">
        <v>2</v>
      </c>
      <c r="C7" s="35">
        <v>3</v>
      </c>
      <c r="D7" s="35">
        <v>4</v>
      </c>
      <c r="E7" s="35">
        <v>5</v>
      </c>
      <c r="F7" s="35">
        <v>6</v>
      </c>
      <c r="G7" s="35">
        <v>7</v>
      </c>
      <c r="H7" s="35">
        <v>8</v>
      </c>
      <c r="I7" s="35">
        <v>9</v>
      </c>
      <c r="J7" s="35">
        <v>10</v>
      </c>
      <c r="K7" s="35">
        <v>11</v>
      </c>
      <c r="L7" s="35">
        <v>12</v>
      </c>
      <c r="M7" s="35">
        <v>13</v>
      </c>
      <c r="N7" s="35">
        <v>14</v>
      </c>
      <c r="O7" s="35">
        <v>15</v>
      </c>
      <c r="P7" s="35">
        <v>16</v>
      </c>
      <c r="Q7" s="35">
        <v>17</v>
      </c>
    </row>
    <row r="8" spans="1:17">
      <c r="A8" s="43" t="s">
        <v>11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5"/>
    </row>
    <row r="9" spans="1:17">
      <c r="A9" s="43" t="s">
        <v>40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5"/>
    </row>
    <row r="10" spans="1:17" ht="60.75" customHeight="1">
      <c r="A10" s="5" t="s">
        <v>12</v>
      </c>
      <c r="B10" s="6"/>
      <c r="C10" s="6"/>
      <c r="D10" s="6"/>
      <c r="E10" s="6"/>
      <c r="F10" s="6"/>
      <c r="G10" s="6"/>
      <c r="H10" s="7">
        <f t="shared" ref="H10:N10" si="0">H11+H23</f>
        <v>22741138.559999999</v>
      </c>
      <c r="I10" s="7">
        <f t="shared" si="0"/>
        <v>24610008</v>
      </c>
      <c r="J10" s="7">
        <f t="shared" si="0"/>
        <v>36121067</v>
      </c>
      <c r="K10" s="7">
        <f t="shared" si="0"/>
        <v>34957000</v>
      </c>
      <c r="L10" s="7">
        <f t="shared" si="0"/>
        <v>36449300</v>
      </c>
      <c r="M10" s="7">
        <f t="shared" si="0"/>
        <v>38130600</v>
      </c>
      <c r="N10" s="7">
        <f t="shared" si="0"/>
        <v>18145000</v>
      </c>
      <c r="O10" s="7">
        <f t="shared" ref="O10" si="1">O11+O23</f>
        <v>18160000</v>
      </c>
      <c r="P10" s="7">
        <f>SUM(H10:O10)</f>
        <v>229314113.56</v>
      </c>
      <c r="Q10" s="6"/>
    </row>
    <row r="11" spans="1:17" ht="51.75" customHeight="1">
      <c r="A11" s="5" t="s">
        <v>13</v>
      </c>
      <c r="B11" s="6"/>
      <c r="C11" s="6"/>
      <c r="D11" s="6"/>
      <c r="E11" s="6"/>
      <c r="F11" s="6"/>
      <c r="G11" s="6"/>
      <c r="H11" s="7">
        <f>SUM(H13:H22)</f>
        <v>22741138.559999999</v>
      </c>
      <c r="I11" s="7">
        <f t="shared" ref="I11:N11" si="2">SUM(I13:I22)</f>
        <v>24610008</v>
      </c>
      <c r="J11" s="7">
        <f t="shared" si="2"/>
        <v>36121067</v>
      </c>
      <c r="K11" s="7">
        <f t="shared" si="2"/>
        <v>34957000</v>
      </c>
      <c r="L11" s="7">
        <f t="shared" si="2"/>
        <v>36449300</v>
      </c>
      <c r="M11" s="7">
        <f t="shared" si="2"/>
        <v>38130600</v>
      </c>
      <c r="N11" s="7">
        <f t="shared" si="2"/>
        <v>18145000</v>
      </c>
      <c r="O11" s="7">
        <f t="shared" ref="O11" si="3">SUM(O13:O22)</f>
        <v>18160000</v>
      </c>
      <c r="P11" s="7">
        <f>SUM(H11:O11)</f>
        <v>229314113.56</v>
      </c>
      <c r="Q11" s="6"/>
    </row>
    <row r="12" spans="1:17" ht="25.5" customHeight="1">
      <c r="A12" s="8" t="s">
        <v>33</v>
      </c>
      <c r="B12" s="9"/>
      <c r="C12" s="9"/>
      <c r="D12" s="9"/>
      <c r="E12" s="6"/>
      <c r="F12" s="6"/>
      <c r="G12" s="9"/>
      <c r="H12" s="7"/>
      <c r="I12" s="7"/>
      <c r="J12" s="7"/>
      <c r="K12" s="7"/>
      <c r="L12" s="7"/>
      <c r="M12" s="7"/>
      <c r="N12" s="7"/>
      <c r="O12" s="7"/>
      <c r="P12" s="7"/>
      <c r="Q12" s="9"/>
    </row>
    <row r="13" spans="1:17" ht="54" customHeight="1">
      <c r="A13" s="40" t="s">
        <v>34</v>
      </c>
      <c r="B13" s="46" t="s">
        <v>14</v>
      </c>
      <c r="C13" s="51">
        <v>806</v>
      </c>
      <c r="D13" s="54" t="s">
        <v>20</v>
      </c>
      <c r="E13" s="10" t="s">
        <v>21</v>
      </c>
      <c r="F13" s="36">
        <v>810</v>
      </c>
      <c r="G13" s="57" t="s">
        <v>26</v>
      </c>
      <c r="H13" s="11">
        <v>22741138.559999999</v>
      </c>
      <c r="I13" s="11">
        <v>24610008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7">
        <f>SUM(H13:O13)</f>
        <v>47351146.560000002</v>
      </c>
      <c r="Q13" s="46" t="s">
        <v>43</v>
      </c>
    </row>
    <row r="14" spans="1:17" ht="54" customHeight="1">
      <c r="A14" s="41"/>
      <c r="B14" s="47"/>
      <c r="C14" s="52"/>
      <c r="D14" s="55"/>
      <c r="E14" s="54" t="s">
        <v>29</v>
      </c>
      <c r="F14" s="51">
        <v>814</v>
      </c>
      <c r="G14" s="58"/>
      <c r="H14" s="11">
        <v>0</v>
      </c>
      <c r="I14" s="11">
        <v>0</v>
      </c>
      <c r="J14" s="11">
        <v>25767530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7">
        <f t="shared" ref="P14:P17" si="4">SUM(H14:O14)</f>
        <v>25767530</v>
      </c>
      <c r="Q14" s="47"/>
    </row>
    <row r="15" spans="1:17" ht="72" customHeight="1">
      <c r="A15" s="40" t="s">
        <v>35</v>
      </c>
      <c r="B15" s="47"/>
      <c r="C15" s="52"/>
      <c r="D15" s="55"/>
      <c r="E15" s="55"/>
      <c r="F15" s="53"/>
      <c r="G15" s="58"/>
      <c r="H15" s="11">
        <v>0</v>
      </c>
      <c r="I15" s="11">
        <v>0</v>
      </c>
      <c r="J15" s="11">
        <v>0</v>
      </c>
      <c r="K15" s="11">
        <v>24252200</v>
      </c>
      <c r="L15" s="11">
        <v>0</v>
      </c>
      <c r="M15" s="11">
        <v>0</v>
      </c>
      <c r="N15" s="11">
        <v>0</v>
      </c>
      <c r="O15" s="11">
        <v>0</v>
      </c>
      <c r="P15" s="7">
        <f t="shared" si="4"/>
        <v>24252200</v>
      </c>
      <c r="Q15" s="47"/>
    </row>
    <row r="16" spans="1:17" ht="72" customHeight="1">
      <c r="A16" s="41"/>
      <c r="B16" s="50"/>
      <c r="C16" s="53"/>
      <c r="D16" s="56"/>
      <c r="E16" s="56"/>
      <c r="F16" s="33">
        <v>811</v>
      </c>
      <c r="G16" s="59"/>
      <c r="H16" s="11">
        <v>0</v>
      </c>
      <c r="I16" s="11">
        <v>0</v>
      </c>
      <c r="J16" s="11">
        <v>0</v>
      </c>
      <c r="K16" s="11">
        <v>0</v>
      </c>
      <c r="L16" s="11">
        <v>36353300</v>
      </c>
      <c r="M16" s="11">
        <v>37770000</v>
      </c>
      <c r="N16" s="11">
        <v>17770000</v>
      </c>
      <c r="O16" s="11">
        <v>17770000</v>
      </c>
      <c r="P16" s="7">
        <f t="shared" si="4"/>
        <v>109663300</v>
      </c>
      <c r="Q16" s="50"/>
    </row>
    <row r="17" spans="1:17" ht="201" customHeight="1">
      <c r="A17" s="12" t="s">
        <v>28</v>
      </c>
      <c r="B17" s="31" t="s">
        <v>27</v>
      </c>
      <c r="C17" s="32">
        <v>890</v>
      </c>
      <c r="D17" s="34" t="s">
        <v>20</v>
      </c>
      <c r="E17" s="10" t="s">
        <v>30</v>
      </c>
      <c r="F17" s="36">
        <v>540</v>
      </c>
      <c r="G17" s="13" t="s">
        <v>26</v>
      </c>
      <c r="H17" s="11">
        <v>0</v>
      </c>
      <c r="I17" s="11">
        <v>0</v>
      </c>
      <c r="J17" s="11">
        <v>10353537</v>
      </c>
      <c r="K17" s="11">
        <v>10400000</v>
      </c>
      <c r="L17" s="11">
        <v>0</v>
      </c>
      <c r="M17" s="11">
        <v>0</v>
      </c>
      <c r="N17" s="11">
        <v>0</v>
      </c>
      <c r="O17" s="11">
        <v>0</v>
      </c>
      <c r="P17" s="7">
        <f t="shared" si="4"/>
        <v>20753537</v>
      </c>
      <c r="Q17" s="6" t="s">
        <v>41</v>
      </c>
    </row>
    <row r="18" spans="1:17" ht="33" customHeight="1">
      <c r="A18" s="8" t="s">
        <v>36</v>
      </c>
      <c r="B18" s="31"/>
      <c r="C18" s="32"/>
      <c r="D18" s="34"/>
      <c r="E18" s="10"/>
      <c r="F18" s="36"/>
      <c r="G18" s="30"/>
      <c r="H18" s="11"/>
      <c r="I18" s="11"/>
      <c r="J18" s="11"/>
      <c r="K18" s="11"/>
      <c r="L18" s="11"/>
      <c r="M18" s="11"/>
      <c r="N18" s="11"/>
      <c r="O18" s="11"/>
      <c r="P18" s="7"/>
      <c r="Q18" s="9"/>
    </row>
    <row r="19" spans="1:17" ht="45" customHeight="1">
      <c r="A19" s="40" t="s">
        <v>37</v>
      </c>
      <c r="B19" s="46" t="s">
        <v>14</v>
      </c>
      <c r="C19" s="51">
        <v>806</v>
      </c>
      <c r="D19" s="54" t="s">
        <v>20</v>
      </c>
      <c r="E19" s="54" t="s">
        <v>22</v>
      </c>
      <c r="F19" s="60">
        <v>810</v>
      </c>
      <c r="G19" s="57" t="s">
        <v>26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7">
        <f>SUM(H19:O19)</f>
        <v>0</v>
      </c>
      <c r="Q19" s="37" t="s">
        <v>42</v>
      </c>
    </row>
    <row r="20" spans="1:17" ht="45" customHeight="1">
      <c r="A20" s="41"/>
      <c r="B20" s="47"/>
      <c r="C20" s="52"/>
      <c r="D20" s="55"/>
      <c r="E20" s="56"/>
      <c r="F20" s="60"/>
      <c r="G20" s="58"/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7">
        <f t="shared" ref="P20:P24" si="5">SUM(H20:O20)</f>
        <v>0</v>
      </c>
      <c r="Q20" s="38"/>
    </row>
    <row r="21" spans="1:17" ht="45" customHeight="1">
      <c r="A21" s="40" t="s">
        <v>38</v>
      </c>
      <c r="B21" s="47"/>
      <c r="C21" s="52"/>
      <c r="D21" s="55"/>
      <c r="E21" s="54" t="s">
        <v>31</v>
      </c>
      <c r="F21" s="6">
        <v>811</v>
      </c>
      <c r="G21" s="58"/>
      <c r="H21" s="11">
        <v>0</v>
      </c>
      <c r="I21" s="11">
        <v>0</v>
      </c>
      <c r="J21" s="11">
        <v>0</v>
      </c>
      <c r="K21" s="11">
        <v>0</v>
      </c>
      <c r="L21" s="11">
        <v>96000</v>
      </c>
      <c r="M21" s="11">
        <v>360600</v>
      </c>
      <c r="N21" s="11">
        <v>375000</v>
      </c>
      <c r="O21" s="11">
        <v>390000</v>
      </c>
      <c r="P21" s="7">
        <f t="shared" si="5"/>
        <v>1221600</v>
      </c>
      <c r="Q21" s="38"/>
    </row>
    <row r="22" spans="1:17" ht="96.75" customHeight="1">
      <c r="A22" s="41"/>
      <c r="B22" s="50"/>
      <c r="C22" s="53"/>
      <c r="D22" s="56"/>
      <c r="E22" s="56"/>
      <c r="F22" s="6">
        <v>814</v>
      </c>
      <c r="G22" s="59"/>
      <c r="H22" s="11">
        <v>0</v>
      </c>
      <c r="I22" s="11">
        <v>0</v>
      </c>
      <c r="J22" s="11">
        <v>0</v>
      </c>
      <c r="K22" s="11">
        <v>304800</v>
      </c>
      <c r="L22" s="29">
        <v>0</v>
      </c>
      <c r="M22" s="11">
        <v>0</v>
      </c>
      <c r="N22" s="11">
        <v>0</v>
      </c>
      <c r="O22" s="11">
        <v>0</v>
      </c>
      <c r="P22" s="7">
        <f t="shared" si="5"/>
        <v>304800</v>
      </c>
      <c r="Q22" s="39"/>
    </row>
    <row r="23" spans="1:17" ht="68.25" customHeight="1">
      <c r="A23" s="6" t="s">
        <v>15</v>
      </c>
      <c r="B23" s="35"/>
      <c r="C23" s="35"/>
      <c r="D23" s="14"/>
      <c r="E23" s="36"/>
      <c r="F23" s="35"/>
      <c r="G23" s="35"/>
      <c r="H23" s="7">
        <f>SUM(H24:H24)</f>
        <v>0</v>
      </c>
      <c r="I23" s="7">
        <v>0</v>
      </c>
      <c r="J23" s="7">
        <f>SUM(J24:J24)</f>
        <v>0</v>
      </c>
      <c r="K23" s="7">
        <f>SUM(K24:K24)</f>
        <v>0</v>
      </c>
      <c r="L23" s="7">
        <f>SUM(L24:L24)</f>
        <v>0</v>
      </c>
      <c r="M23" s="7">
        <f>SUM(M24:M24)</f>
        <v>0</v>
      </c>
      <c r="N23" s="7">
        <f>SUM(N24:N24)</f>
        <v>0</v>
      </c>
      <c r="O23" s="7">
        <v>0</v>
      </c>
      <c r="P23" s="7">
        <f t="shared" si="5"/>
        <v>0</v>
      </c>
      <c r="Q23" s="6"/>
    </row>
    <row r="24" spans="1:17" ht="82.5" customHeight="1">
      <c r="A24" s="15" t="s">
        <v>16</v>
      </c>
      <c r="B24" s="35" t="s">
        <v>19</v>
      </c>
      <c r="C24" s="36"/>
      <c r="D24" s="10"/>
      <c r="E24" s="10"/>
      <c r="F24" s="36"/>
      <c r="G24" s="36"/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7">
        <f t="shared" si="5"/>
        <v>0</v>
      </c>
      <c r="Q24" s="16" t="s">
        <v>24</v>
      </c>
    </row>
    <row r="25" spans="1:17" s="21" customFormat="1" ht="30" customHeight="1">
      <c r="A25" s="17" t="s">
        <v>32</v>
      </c>
      <c r="B25" s="16"/>
      <c r="C25" s="18"/>
      <c r="D25" s="19"/>
      <c r="E25" s="19"/>
      <c r="F25" s="18"/>
      <c r="G25" s="18"/>
      <c r="H25" s="20">
        <f>SUM(H13:H24)</f>
        <v>22741138.559999999</v>
      </c>
      <c r="I25" s="20">
        <f t="shared" ref="I25:N25" si="6">SUM(I13:I24)</f>
        <v>24610008</v>
      </c>
      <c r="J25" s="20">
        <f t="shared" si="6"/>
        <v>36121067</v>
      </c>
      <c r="K25" s="20">
        <f>SUM(K13:K24)</f>
        <v>34957000</v>
      </c>
      <c r="L25" s="20">
        <f t="shared" ref="L25" si="7">SUM(L13:L24)</f>
        <v>36449300</v>
      </c>
      <c r="M25" s="20">
        <f t="shared" si="6"/>
        <v>38130600</v>
      </c>
      <c r="N25" s="20">
        <f t="shared" si="6"/>
        <v>18145000</v>
      </c>
      <c r="O25" s="20">
        <f t="shared" ref="O25" si="8">SUM(O13:O24)</f>
        <v>18160000</v>
      </c>
      <c r="P25" s="7">
        <f>SUM(H25:O25)</f>
        <v>229314113.56</v>
      </c>
      <c r="Q25" s="16"/>
    </row>
    <row r="26" spans="1:17" ht="18.75">
      <c r="A26" s="22" t="s">
        <v>10</v>
      </c>
      <c r="B26" s="36"/>
      <c r="C26" s="36"/>
      <c r="D26" s="10"/>
      <c r="E26" s="36"/>
      <c r="F26" s="36"/>
      <c r="G26" s="36"/>
      <c r="H26" s="23"/>
      <c r="I26" s="23"/>
      <c r="J26" s="24"/>
      <c r="K26" s="24"/>
      <c r="L26" s="24"/>
      <c r="M26" s="24"/>
      <c r="N26" s="24"/>
      <c r="O26" s="24"/>
      <c r="P26" s="24"/>
      <c r="Q26" s="25"/>
    </row>
    <row r="27" spans="1:17" ht="18.75">
      <c r="A27" s="6" t="s">
        <v>17</v>
      </c>
      <c r="B27" s="36"/>
      <c r="C27" s="36"/>
      <c r="D27" s="10"/>
      <c r="E27" s="36"/>
      <c r="F27" s="36"/>
      <c r="G27" s="36"/>
      <c r="H27" s="24">
        <f t="shared" ref="H27:M27" si="9">H10</f>
        <v>22741138.559999999</v>
      </c>
      <c r="I27" s="24">
        <f t="shared" si="9"/>
        <v>24610008</v>
      </c>
      <c r="J27" s="24">
        <f t="shared" si="9"/>
        <v>36121067</v>
      </c>
      <c r="K27" s="24">
        <f>K10</f>
        <v>34957000</v>
      </c>
      <c r="L27" s="24">
        <f t="shared" si="9"/>
        <v>36449300</v>
      </c>
      <c r="M27" s="24">
        <f t="shared" si="9"/>
        <v>38130600</v>
      </c>
      <c r="N27" s="24">
        <f t="shared" ref="N27:O27" si="10">N10</f>
        <v>18145000</v>
      </c>
      <c r="O27" s="24">
        <f t="shared" si="10"/>
        <v>18160000</v>
      </c>
      <c r="P27" s="7">
        <f>SUM(H27:O27)</f>
        <v>229314113.56</v>
      </c>
      <c r="Q27" s="25"/>
    </row>
    <row r="28" spans="1:17" ht="18.75">
      <c r="A28" s="16" t="s">
        <v>18</v>
      </c>
      <c r="B28" s="36"/>
      <c r="C28" s="36"/>
      <c r="D28" s="10"/>
      <c r="E28" s="36"/>
      <c r="F28" s="36"/>
      <c r="G28" s="36"/>
      <c r="H28" s="23">
        <f t="shared" ref="H28:M28" si="11">H24</f>
        <v>0</v>
      </c>
      <c r="I28" s="23">
        <f t="shared" si="11"/>
        <v>0</v>
      </c>
      <c r="J28" s="23">
        <f t="shared" si="11"/>
        <v>0</v>
      </c>
      <c r="K28" s="23">
        <f t="shared" si="11"/>
        <v>0</v>
      </c>
      <c r="L28" s="23">
        <f t="shared" si="11"/>
        <v>0</v>
      </c>
      <c r="M28" s="23">
        <f t="shared" si="11"/>
        <v>0</v>
      </c>
      <c r="N28" s="23">
        <f>N24</f>
        <v>0</v>
      </c>
      <c r="O28" s="23">
        <f>O24</f>
        <v>0</v>
      </c>
      <c r="P28" s="23">
        <f>H28+K28+M28+N28</f>
        <v>0</v>
      </c>
      <c r="Q28" s="25"/>
    </row>
    <row r="29" spans="1:17" ht="18.75">
      <c r="B29" s="26"/>
      <c r="C29" s="26"/>
      <c r="D29" s="27"/>
      <c r="E29" s="26"/>
      <c r="F29" s="26"/>
      <c r="G29" s="26"/>
      <c r="H29" s="28"/>
      <c r="I29" s="28"/>
      <c r="J29" s="28"/>
    </row>
    <row r="30" spans="1:17" ht="18.75">
      <c r="B30" s="26"/>
      <c r="C30" s="26"/>
      <c r="D30" s="27"/>
      <c r="E30" s="26"/>
      <c r="F30" s="26"/>
      <c r="G30" s="26"/>
      <c r="H30" s="28"/>
      <c r="I30" s="28"/>
      <c r="J30" s="28"/>
    </row>
    <row r="31" spans="1:17" ht="18.75">
      <c r="B31" s="26"/>
      <c r="C31" s="26"/>
      <c r="D31" s="26"/>
      <c r="E31" s="26"/>
      <c r="F31" s="26"/>
      <c r="G31" s="26"/>
      <c r="H31" s="28"/>
      <c r="I31" s="28"/>
      <c r="J31" s="28"/>
    </row>
    <row r="32" spans="1:17" ht="18.75">
      <c r="B32" s="26"/>
      <c r="C32" s="26"/>
      <c r="D32" s="26"/>
      <c r="E32" s="26"/>
      <c r="F32" s="26"/>
      <c r="G32" s="26"/>
      <c r="H32" s="28"/>
      <c r="I32" s="28"/>
      <c r="J32" s="28"/>
    </row>
    <row r="33" spans="2:10" ht="18.75">
      <c r="B33" s="26"/>
      <c r="C33" s="26"/>
      <c r="D33" s="26"/>
      <c r="E33" s="26"/>
      <c r="F33" s="26"/>
      <c r="G33" s="26"/>
      <c r="H33" s="28"/>
      <c r="I33" s="28"/>
      <c r="J33" s="28"/>
    </row>
    <row r="34" spans="2:10" ht="18.75">
      <c r="B34" s="26"/>
      <c r="C34" s="26"/>
      <c r="D34" s="26"/>
      <c r="E34" s="26"/>
      <c r="F34" s="26"/>
      <c r="G34" s="26"/>
      <c r="H34" s="28"/>
      <c r="I34" s="28"/>
      <c r="J34" s="28"/>
    </row>
    <row r="35" spans="2:10" ht="18.75">
      <c r="B35" s="26"/>
      <c r="C35" s="26"/>
      <c r="D35" s="26"/>
      <c r="E35" s="26"/>
      <c r="F35" s="26"/>
      <c r="G35" s="26"/>
      <c r="H35" s="28"/>
      <c r="I35" s="28"/>
      <c r="J35" s="28"/>
    </row>
    <row r="36" spans="2:10" ht="18.75">
      <c r="B36" s="26"/>
      <c r="C36" s="26"/>
      <c r="D36" s="26"/>
      <c r="E36" s="26"/>
      <c r="F36" s="26"/>
      <c r="G36" s="26"/>
      <c r="H36" s="28"/>
      <c r="I36" s="28"/>
      <c r="J36" s="28"/>
    </row>
    <row r="37" spans="2:10" ht="18.75">
      <c r="B37" s="26"/>
      <c r="C37" s="26"/>
      <c r="D37" s="26"/>
      <c r="E37" s="26"/>
      <c r="F37" s="26"/>
      <c r="G37" s="26"/>
      <c r="H37" s="28"/>
      <c r="I37" s="28"/>
      <c r="J37" s="28"/>
    </row>
    <row r="38" spans="2:10" ht="18.75">
      <c r="B38" s="26"/>
      <c r="C38" s="26"/>
      <c r="D38" s="26"/>
      <c r="E38" s="26"/>
      <c r="F38" s="26"/>
      <c r="G38" s="26"/>
      <c r="H38" s="28"/>
      <c r="I38" s="28"/>
      <c r="J38" s="28"/>
    </row>
    <row r="39" spans="2:10" ht="18.75">
      <c r="B39" s="26"/>
      <c r="C39" s="26"/>
      <c r="D39" s="26"/>
      <c r="E39" s="26"/>
      <c r="F39" s="26"/>
      <c r="G39" s="26"/>
      <c r="H39" s="28"/>
      <c r="I39" s="28"/>
      <c r="J39" s="28"/>
    </row>
    <row r="40" spans="2:10" ht="18.75">
      <c r="B40" s="26"/>
      <c r="C40" s="26"/>
      <c r="D40" s="26"/>
      <c r="E40" s="26"/>
      <c r="F40" s="26"/>
      <c r="G40" s="26"/>
      <c r="H40" s="28"/>
      <c r="I40" s="28"/>
      <c r="J40" s="28"/>
    </row>
    <row r="41" spans="2:10" ht="18.75">
      <c r="B41" s="26"/>
      <c r="C41" s="26"/>
      <c r="D41" s="26"/>
      <c r="E41" s="26"/>
      <c r="F41" s="26"/>
      <c r="G41" s="26"/>
      <c r="H41" s="28"/>
      <c r="I41" s="28"/>
      <c r="J41" s="28"/>
    </row>
    <row r="42" spans="2:10" ht="18.75">
      <c r="B42" s="26"/>
      <c r="C42" s="26"/>
      <c r="D42" s="26"/>
      <c r="E42" s="26"/>
      <c r="F42" s="26"/>
      <c r="G42" s="26"/>
      <c r="H42" s="28"/>
      <c r="I42" s="28"/>
      <c r="J42" s="28"/>
    </row>
    <row r="43" spans="2:10" ht="18.75">
      <c r="B43" s="26"/>
      <c r="C43" s="26"/>
      <c r="D43" s="26"/>
      <c r="E43" s="26"/>
      <c r="F43" s="26"/>
      <c r="G43" s="26"/>
      <c r="H43" s="28"/>
      <c r="I43" s="28"/>
      <c r="J43" s="28"/>
    </row>
    <row r="44" spans="2:10" ht="18.75">
      <c r="B44" s="26"/>
      <c r="C44" s="26"/>
      <c r="D44" s="26"/>
      <c r="E44" s="26"/>
      <c r="F44" s="26"/>
      <c r="G44" s="26"/>
      <c r="H44" s="28"/>
      <c r="I44" s="28"/>
      <c r="J44" s="28"/>
    </row>
  </sheetData>
  <mergeCells count="29">
    <mergeCell ref="Q13:Q16"/>
    <mergeCell ref="A15:A16"/>
    <mergeCell ref="B13:B16"/>
    <mergeCell ref="C13:C16"/>
    <mergeCell ref="D13:D16"/>
    <mergeCell ref="E14:E16"/>
    <mergeCell ref="F14:F15"/>
    <mergeCell ref="G13:G16"/>
    <mergeCell ref="A21:A22"/>
    <mergeCell ref="F19:F20"/>
    <mergeCell ref="E21:E22"/>
    <mergeCell ref="E19:E20"/>
    <mergeCell ref="G19:G22"/>
    <mergeCell ref="Q19:Q22"/>
    <mergeCell ref="A13:A14"/>
    <mergeCell ref="P1:Q1"/>
    <mergeCell ref="A8:Q8"/>
    <mergeCell ref="A9:Q9"/>
    <mergeCell ref="Q5:Q6"/>
    <mergeCell ref="A3:Q3"/>
    <mergeCell ref="C5:F5"/>
    <mergeCell ref="H5:P5"/>
    <mergeCell ref="A5:A6"/>
    <mergeCell ref="B5:B6"/>
    <mergeCell ref="G5:G6"/>
    <mergeCell ref="A19:A20"/>
    <mergeCell ref="B19:B22"/>
    <mergeCell ref="C19:C22"/>
    <mergeCell ref="D19:D22"/>
  </mergeCells>
  <phoneticPr fontId="0" type="noConversion"/>
  <pageMargins left="0.31496062992125984" right="0.31496062992125984" top="0.74803149606299213" bottom="0.35433070866141736" header="0.31496062992125984" footer="0.31496062992125984"/>
  <pageSetup paperSize="9" scale="3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КРУДОР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User</cp:lastModifiedBy>
  <cp:lastPrinted>2018-09-26T05:51:06Z</cp:lastPrinted>
  <dcterms:created xsi:type="dcterms:W3CDTF">2007-03-12T09:21:02Z</dcterms:created>
  <dcterms:modified xsi:type="dcterms:W3CDTF">2018-11-12T06:46:39Z</dcterms:modified>
</cp:coreProperties>
</file>