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0" windowWidth="15360" windowHeight="7155"/>
  </bookViews>
  <sheets>
    <sheet name="Приложение № 2 к МП" sheetId="13" r:id="rId1"/>
    <sheet name="Лист1" sheetId="14" r:id="rId2"/>
  </sheets>
  <definedNames>
    <definedName name="_xlnm.Print_Titles" localSheetId="0">'Приложение № 2 к МП'!$6:$7</definedName>
    <definedName name="_xlnm.Print_Area" localSheetId="0">'Приложение № 2 к МП'!$A$1:$P$33</definedName>
  </definedNames>
  <calcPr calcId="124519"/>
</workbook>
</file>

<file path=xl/calcChain.xml><?xml version="1.0" encoding="utf-8"?>
<calcChain xmlns="http://schemas.openxmlformats.org/spreadsheetml/2006/main">
  <c r="O11" i="13"/>
  <c r="O12"/>
  <c r="O9" s="1"/>
  <c r="O13"/>
  <c r="O14"/>
  <c r="O15"/>
  <c r="P33"/>
  <c r="P32"/>
  <c r="P31"/>
  <c r="P28"/>
  <c r="O16"/>
  <c r="O20"/>
  <c r="O26"/>
  <c r="P23"/>
  <c r="P22"/>
  <c r="P19"/>
  <c r="P18"/>
  <c r="P13"/>
  <c r="P14"/>
  <c r="P15"/>
  <c r="P11"/>
  <c r="L18"/>
  <c r="L11"/>
  <c r="O39" l="1"/>
  <c r="P26"/>
  <c r="L12"/>
  <c r="L19"/>
  <c r="L16"/>
  <c r="M16"/>
  <c r="N16"/>
  <c r="L20"/>
  <c r="M20"/>
  <c r="P20" s="1"/>
  <c r="N20"/>
  <c r="N12"/>
  <c r="N9" s="1"/>
  <c r="N11"/>
  <c r="N26"/>
  <c r="N13"/>
  <c r="N14"/>
  <c r="N15"/>
  <c r="K16"/>
  <c r="K11"/>
  <c r="J11"/>
  <c r="K12"/>
  <c r="P16" l="1"/>
  <c r="P39"/>
  <c r="N39"/>
  <c r="J16"/>
  <c r="H12" l="1"/>
  <c r="J12"/>
  <c r="L26" l="1"/>
  <c r="L15"/>
  <c r="L14"/>
  <c r="L13"/>
  <c r="L39" l="1"/>
  <c r="L9"/>
  <c r="K14"/>
  <c r="M14"/>
  <c r="M11"/>
  <c r="K20"/>
  <c r="J20"/>
  <c r="I11"/>
  <c r="H11"/>
  <c r="H9" s="1"/>
  <c r="I13"/>
  <c r="J13"/>
  <c r="K13"/>
  <c r="M13"/>
  <c r="H13"/>
  <c r="H15"/>
  <c r="H14"/>
  <c r="I26"/>
  <c r="I20"/>
  <c r="I16"/>
  <c r="I15"/>
  <c r="I14"/>
  <c r="I12"/>
  <c r="M26"/>
  <c r="K26"/>
  <c r="J26"/>
  <c r="H26"/>
  <c r="H20"/>
  <c r="H16"/>
  <c r="H39" s="1"/>
  <c r="M15"/>
  <c r="K15"/>
  <c r="J15"/>
  <c r="J14"/>
  <c r="K9" l="1"/>
  <c r="K39"/>
  <c r="M39"/>
  <c r="I39"/>
  <c r="M12"/>
  <c r="P12" s="1"/>
  <c r="J39"/>
  <c r="I9"/>
  <c r="J9"/>
  <c r="M9" l="1"/>
  <c r="P9" s="1"/>
</calcChain>
</file>

<file path=xl/sharedStrings.xml><?xml version="1.0" encoding="utf-8"?>
<sst xmlns="http://schemas.openxmlformats.org/spreadsheetml/2006/main" count="104" uniqueCount="34">
  <si>
    <t xml:space="preserve">Код бюджетной классификации </t>
  </si>
  <si>
    <t>ГРБС</t>
  </si>
  <si>
    <t>ЦСР</t>
  </si>
  <si>
    <t>ВР</t>
  </si>
  <si>
    <t>Рз Пр</t>
  </si>
  <si>
    <t>Подпрограмма 1</t>
  </si>
  <si>
    <t>Наименование  программы, подпрограммы</t>
  </si>
  <si>
    <t>в том числе по ГРБС:</t>
  </si>
  <si>
    <t>всего расходные обязательства  по программе</t>
  </si>
  <si>
    <t>Итого на период</t>
  </si>
  <si>
    <t>Подпрограмма 2</t>
  </si>
  <si>
    <t>Подпрограмма 3</t>
  </si>
  <si>
    <t>Муниципальная программа</t>
  </si>
  <si>
    <t>Распределение планируемых расходов за счет средств районного бюджета по мероприятиям и подпрограммам
 муниципальной программы</t>
  </si>
  <si>
    <t>Статус (муниципальная программа, подпрограмма)</t>
  </si>
  <si>
    <t>всего расходные обязательства  по подпрограмме</t>
  </si>
  <si>
    <t>Финансовое управление администрации Богучанского района</t>
  </si>
  <si>
    <t>администрация Богучанского района</t>
  </si>
  <si>
    <t>890</t>
  </si>
  <si>
    <t>УМС Богучанского района</t>
  </si>
  <si>
    <t>875</t>
  </si>
  <si>
    <t>Управление образования администрации Богучанского района</t>
  </si>
  <si>
    <t>806</t>
  </si>
  <si>
    <t>Наименование ГРБС</t>
  </si>
  <si>
    <t>Расходы (рублей), годы</t>
  </si>
  <si>
    <t>Х</t>
  </si>
  <si>
    <t>863</t>
  </si>
  <si>
    <t>Администрация Богучанского сельсовета</t>
  </si>
  <si>
    <t>администрация Богучанского сельсовета</t>
  </si>
  <si>
    <t>Приложение № 2
к муниципальной программе Богучанского района "Развитие транспортной системы Богучанского района"</t>
  </si>
  <si>
    <t>"Развитие транспортной системы Богучанского района"</t>
  </si>
  <si>
    <t>"Дороги Богучанского района"</t>
  </si>
  <si>
    <t xml:space="preserve">"Развитие транспортного комплекса Богучанского района" </t>
  </si>
  <si>
    <t xml:space="preserve">"Безопасность дорожного движения в Богучанском районе" </t>
  </si>
</sst>
</file>

<file path=xl/styles.xml><?xml version="1.0" encoding="utf-8"?>
<styleSheet xmlns="http://schemas.openxmlformats.org/spreadsheetml/2006/main">
  <fonts count="11">
    <font>
      <sz val="10"/>
      <name val="Arial Cyr"/>
      <charset val="204"/>
    </font>
    <font>
      <sz val="8"/>
      <name val="Arial Cyr"/>
      <charset val="204"/>
    </font>
    <font>
      <sz val="10"/>
      <color theme="1"/>
      <name val="Arial Cyr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Arial Cyr"/>
      <charset val="204"/>
    </font>
    <font>
      <sz val="10"/>
      <color theme="1"/>
      <name val="Times New Roman"/>
      <family val="1"/>
      <charset val="204"/>
    </font>
    <font>
      <sz val="12"/>
      <color theme="1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vertical="center"/>
    </xf>
    <xf numFmtId="4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vertical="center"/>
    </xf>
    <xf numFmtId="49" fontId="4" fillId="0" borderId="1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" fontId="7" fillId="0" borderId="0" xfId="0" applyNumberFormat="1" applyFont="1" applyFill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4" fontId="4" fillId="3" borderId="1" xfId="0" applyNumberFormat="1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right" vertical="center"/>
    </xf>
    <xf numFmtId="4" fontId="2" fillId="0" borderId="3" xfId="0" applyNumberFormat="1" applyFont="1" applyFill="1" applyBorder="1" applyAlignment="1">
      <alignment horizontal="right" vertical="center"/>
    </xf>
    <xf numFmtId="4" fontId="2" fillId="0" borderId="4" xfId="0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right" vertical="center"/>
    </xf>
    <xf numFmtId="4" fontId="8" fillId="2" borderId="1" xfId="0" applyNumberFormat="1" applyFont="1" applyFill="1" applyBorder="1" applyAlignment="1">
      <alignment horizontal="right" vertical="center"/>
    </xf>
    <xf numFmtId="4" fontId="8" fillId="3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/>
    </xf>
    <xf numFmtId="4" fontId="8" fillId="0" borderId="2" xfId="0" applyNumberFormat="1" applyFont="1" applyFill="1" applyBorder="1" applyAlignment="1">
      <alignment horizontal="right" vertical="center"/>
    </xf>
    <xf numFmtId="4" fontId="8" fillId="0" borderId="2" xfId="0" applyNumberFormat="1" applyFont="1" applyFill="1" applyBorder="1" applyAlignment="1">
      <alignment horizontal="right" vertical="center"/>
    </xf>
    <xf numFmtId="4" fontId="0" fillId="0" borderId="3" xfId="0" applyNumberFormat="1" applyFont="1" applyFill="1" applyBorder="1" applyAlignment="1">
      <alignment horizontal="right" vertical="center"/>
    </xf>
    <xf numFmtId="4" fontId="0" fillId="0" borderId="3" xfId="0" applyNumberFormat="1" applyFont="1" applyFill="1" applyBorder="1" applyAlignment="1">
      <alignment horizontal="right" vertical="center"/>
    </xf>
    <xf numFmtId="4" fontId="0" fillId="0" borderId="4" xfId="0" applyNumberFormat="1" applyFont="1" applyFill="1" applyBorder="1" applyAlignment="1">
      <alignment horizontal="right" vertical="center"/>
    </xf>
    <xf numFmtId="4" fontId="8" fillId="3" borderId="1" xfId="0" applyNumberFormat="1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right" vertical="center"/>
    </xf>
    <xf numFmtId="4" fontId="8" fillId="0" borderId="2" xfId="0" applyNumberFormat="1" applyFont="1" applyFill="1" applyBorder="1" applyAlignment="1">
      <alignment horizontal="right" vertical="center"/>
    </xf>
    <xf numFmtId="0" fontId="8" fillId="0" borderId="0" xfId="0" applyFont="1" applyAlignment="1">
      <alignment vertical="center"/>
    </xf>
    <xf numFmtId="0" fontId="9" fillId="0" borderId="0" xfId="0" applyFont="1" applyFill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" fontId="10" fillId="0" borderId="0" xfId="0" applyNumberFormat="1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8" fillId="0" borderId="2" xfId="0" applyFont="1" applyFill="1" applyBorder="1" applyAlignment="1">
      <alignment vertical="center" wrapText="1"/>
    </xf>
    <xf numFmtId="4" fontId="8" fillId="0" borderId="2" xfId="0" applyNumberFormat="1" applyFont="1" applyFill="1" applyBorder="1" applyAlignment="1">
      <alignment horizontal="right" vertical="center"/>
    </xf>
    <xf numFmtId="4" fontId="0" fillId="0" borderId="3" xfId="0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 wrapText="1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4" fontId="8" fillId="0" borderId="2" xfId="0" applyNumberFormat="1" applyFont="1" applyFill="1" applyBorder="1" applyAlignment="1">
      <alignment horizontal="right" vertical="center"/>
    </xf>
    <xf numFmtId="4" fontId="0" fillId="0" borderId="3" xfId="0" applyNumberFormat="1" applyFont="1" applyFill="1" applyBorder="1" applyAlignment="1">
      <alignment horizontal="right" vertical="center"/>
    </xf>
    <xf numFmtId="4" fontId="0" fillId="0" borderId="4" xfId="0" applyNumberFormat="1" applyFont="1" applyFill="1" applyBorder="1" applyAlignment="1">
      <alignment horizontal="right" vertical="center"/>
    </xf>
    <xf numFmtId="4" fontId="4" fillId="0" borderId="2" xfId="0" applyNumberFormat="1" applyFont="1" applyFill="1" applyBorder="1" applyAlignment="1">
      <alignment horizontal="right" vertical="center"/>
    </xf>
    <xf numFmtId="4" fontId="2" fillId="0" borderId="3" xfId="0" applyNumberFormat="1" applyFont="1" applyFill="1" applyBorder="1" applyAlignment="1">
      <alignment horizontal="right" vertical="center"/>
    </xf>
    <xf numFmtId="1" fontId="4" fillId="0" borderId="2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4" fontId="2" fillId="0" borderId="4" xfId="0" applyNumberFormat="1" applyFont="1" applyFill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00FF"/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Q39"/>
  <sheetViews>
    <sheetView tabSelected="1" topLeftCell="B1" zoomScale="60" zoomScaleNormal="60" workbookViewId="0">
      <selection activeCell="O19" sqref="O19"/>
    </sheetView>
  </sheetViews>
  <sheetFormatPr defaultRowHeight="12.75"/>
  <cols>
    <col min="1" max="1" width="22.28515625" style="1" customWidth="1"/>
    <col min="2" max="2" width="34.5703125" style="1" customWidth="1"/>
    <col min="3" max="3" width="51.140625" style="1" customWidth="1"/>
    <col min="4" max="4" width="8.42578125" style="1" customWidth="1"/>
    <col min="5" max="5" width="8.7109375" style="1" customWidth="1"/>
    <col min="6" max="6" width="12.85546875" style="1" customWidth="1"/>
    <col min="7" max="7" width="7.140625" style="1" customWidth="1"/>
    <col min="8" max="9" width="18.42578125" style="1" customWidth="1"/>
    <col min="10" max="11" width="18.7109375" style="1" customWidth="1"/>
    <col min="12" max="12" width="18.7109375" style="45" customWidth="1"/>
    <col min="13" max="15" width="18.7109375" style="1" customWidth="1"/>
    <col min="16" max="16" width="20.7109375" style="45" customWidth="1"/>
    <col min="17" max="16384" width="9.140625" style="1"/>
  </cols>
  <sheetData>
    <row r="1" spans="1:17" ht="18.75">
      <c r="H1" s="8"/>
      <c r="I1" s="8"/>
      <c r="J1" s="8"/>
      <c r="K1" s="9"/>
      <c r="L1" s="41"/>
      <c r="M1" s="9"/>
      <c r="N1" s="9"/>
      <c r="O1" s="9"/>
      <c r="P1" s="41"/>
    </row>
    <row r="2" spans="1:17" ht="61.5" customHeight="1">
      <c r="I2" s="10"/>
      <c r="K2" s="10"/>
      <c r="L2" s="53" t="s">
        <v>29</v>
      </c>
      <c r="M2" s="53"/>
      <c r="N2" s="53"/>
      <c r="O2" s="53"/>
      <c r="P2" s="53"/>
      <c r="Q2" s="11"/>
    </row>
    <row r="3" spans="1:17" ht="18.75">
      <c r="H3" s="11"/>
      <c r="I3" s="49"/>
      <c r="J3" s="49"/>
      <c r="K3" s="49"/>
      <c r="L3" s="52"/>
      <c r="M3" s="49"/>
      <c r="N3" s="49"/>
      <c r="O3" s="49"/>
      <c r="P3" s="52"/>
      <c r="Q3" s="11"/>
    </row>
    <row r="4" spans="1:17" ht="55.5" customHeight="1">
      <c r="A4" s="72" t="s">
        <v>13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</row>
    <row r="5" spans="1:17" ht="9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42"/>
      <c r="M5" s="2"/>
      <c r="N5" s="25"/>
      <c r="O5" s="50"/>
      <c r="P5" s="42"/>
    </row>
    <row r="6" spans="1:17" s="12" customFormat="1" ht="34.5" customHeight="1">
      <c r="A6" s="73" t="s">
        <v>14</v>
      </c>
      <c r="B6" s="73" t="s">
        <v>6</v>
      </c>
      <c r="C6" s="73" t="s">
        <v>23</v>
      </c>
      <c r="D6" s="73" t="s">
        <v>0</v>
      </c>
      <c r="E6" s="73"/>
      <c r="F6" s="73"/>
      <c r="G6" s="73"/>
      <c r="H6" s="74" t="s">
        <v>24</v>
      </c>
      <c r="I6" s="74"/>
      <c r="J6" s="74"/>
      <c r="K6" s="75"/>
      <c r="L6" s="75"/>
      <c r="M6" s="75"/>
      <c r="N6" s="75"/>
      <c r="O6" s="75"/>
      <c r="P6" s="75"/>
    </row>
    <row r="7" spans="1:17" s="12" customFormat="1" ht="42" customHeight="1">
      <c r="A7" s="73"/>
      <c r="B7" s="73"/>
      <c r="C7" s="73"/>
      <c r="D7" s="5" t="s">
        <v>1</v>
      </c>
      <c r="E7" s="5" t="s">
        <v>4</v>
      </c>
      <c r="F7" s="5" t="s">
        <v>2</v>
      </c>
      <c r="G7" s="5" t="s">
        <v>3</v>
      </c>
      <c r="H7" s="5">
        <v>2014</v>
      </c>
      <c r="I7" s="5">
        <v>2015</v>
      </c>
      <c r="J7" s="5">
        <v>2016</v>
      </c>
      <c r="K7" s="5">
        <v>2017</v>
      </c>
      <c r="L7" s="43">
        <v>2018</v>
      </c>
      <c r="M7" s="5">
        <v>2019</v>
      </c>
      <c r="N7" s="38">
        <v>2020</v>
      </c>
      <c r="O7" s="38">
        <v>2021</v>
      </c>
      <c r="P7" s="46" t="s">
        <v>9</v>
      </c>
    </row>
    <row r="8" spans="1:17" s="12" customFormat="1" ht="18" customHeight="1">
      <c r="A8" s="5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  <c r="J8" s="5">
        <v>10</v>
      </c>
      <c r="K8" s="5">
        <v>11</v>
      </c>
      <c r="L8" s="43">
        <v>12</v>
      </c>
      <c r="M8" s="5">
        <v>13</v>
      </c>
      <c r="N8" s="26">
        <v>14</v>
      </c>
      <c r="O8" s="51">
        <v>15</v>
      </c>
      <c r="P8" s="43">
        <v>16</v>
      </c>
    </row>
    <row r="9" spans="1:17" s="12" customFormat="1" ht="36.75" customHeight="1">
      <c r="A9" s="54" t="s">
        <v>12</v>
      </c>
      <c r="B9" s="54" t="s">
        <v>30</v>
      </c>
      <c r="C9" s="20" t="s">
        <v>8</v>
      </c>
      <c r="D9" s="13" t="s">
        <v>25</v>
      </c>
      <c r="E9" s="13" t="s">
        <v>25</v>
      </c>
      <c r="F9" s="13" t="s">
        <v>25</v>
      </c>
      <c r="G9" s="13" t="s">
        <v>25</v>
      </c>
      <c r="H9" s="7">
        <f>SUM(H11:H15)</f>
        <v>27355404.559999999</v>
      </c>
      <c r="I9" s="14">
        <f t="shared" ref="I9:M9" si="0">SUM(I11:I15)</f>
        <v>49107804</v>
      </c>
      <c r="J9" s="27">
        <f t="shared" si="0"/>
        <v>67248293</v>
      </c>
      <c r="K9" s="27">
        <f>SUM(K11:K15)</f>
        <v>70319280</v>
      </c>
      <c r="L9" s="27">
        <f t="shared" ref="L9" si="1">SUM(L11:L15)</f>
        <v>70618240</v>
      </c>
      <c r="M9" s="27">
        <f t="shared" si="0"/>
        <v>38217210</v>
      </c>
      <c r="N9" s="27">
        <f>SUM(N11:N15)</f>
        <v>18233710</v>
      </c>
      <c r="O9" s="27">
        <f>SUM(O11:O15)</f>
        <v>18253410</v>
      </c>
      <c r="P9" s="27">
        <f>SUM(H9:O9)</f>
        <v>359353351.56</v>
      </c>
    </row>
    <row r="10" spans="1:17" s="12" customFormat="1" ht="18.75">
      <c r="A10" s="54"/>
      <c r="B10" s="54"/>
      <c r="C10" s="20" t="s">
        <v>7</v>
      </c>
      <c r="D10" s="15"/>
      <c r="E10" s="15"/>
      <c r="F10" s="15"/>
      <c r="G10" s="15"/>
      <c r="H10" s="7"/>
      <c r="I10" s="7"/>
      <c r="J10" s="27"/>
      <c r="K10" s="27"/>
      <c r="L10" s="27"/>
      <c r="M10" s="27"/>
      <c r="N10" s="27"/>
      <c r="O10" s="27"/>
      <c r="P10" s="27"/>
    </row>
    <row r="11" spans="1:17" s="12" customFormat="1" ht="34.5" customHeight="1">
      <c r="A11" s="54"/>
      <c r="B11" s="54"/>
      <c r="C11" s="20" t="s">
        <v>16</v>
      </c>
      <c r="D11" s="13" t="s">
        <v>18</v>
      </c>
      <c r="E11" s="13" t="s">
        <v>25</v>
      </c>
      <c r="F11" s="16" t="s">
        <v>25</v>
      </c>
      <c r="G11" s="16" t="s">
        <v>25</v>
      </c>
      <c r="H11" s="6">
        <f>H19+H31</f>
        <v>4112700</v>
      </c>
      <c r="I11" s="6">
        <f t="shared" ref="I11" si="2">I19+I31</f>
        <v>24220810</v>
      </c>
      <c r="J11" s="28">
        <f>J22+J19+J31</f>
        <v>41228037</v>
      </c>
      <c r="K11" s="28">
        <f>K22+K19+K31</f>
        <v>45659630</v>
      </c>
      <c r="L11" s="28">
        <f>L22+L31+L19</f>
        <v>33676700</v>
      </c>
      <c r="M11" s="28">
        <f t="shared" ref="M11" si="3">M22</f>
        <v>0</v>
      </c>
      <c r="N11" s="28">
        <f>N22</f>
        <v>0</v>
      </c>
      <c r="O11" s="28">
        <f>O22</f>
        <v>0</v>
      </c>
      <c r="P11" s="29">
        <f>SUM(H11:O11)</f>
        <v>148897877</v>
      </c>
    </row>
    <row r="12" spans="1:17" s="12" customFormat="1" ht="21" customHeight="1">
      <c r="A12" s="76"/>
      <c r="B12" s="76"/>
      <c r="C12" s="20" t="s">
        <v>17</v>
      </c>
      <c r="D12" s="13" t="s">
        <v>22</v>
      </c>
      <c r="E12" s="13" t="s">
        <v>25</v>
      </c>
      <c r="F12" s="16" t="s">
        <v>25</v>
      </c>
      <c r="G12" s="16" t="s">
        <v>25</v>
      </c>
      <c r="H12" s="6">
        <f>H18+H23+H24</f>
        <v>22766838.559999999</v>
      </c>
      <c r="I12" s="6">
        <f>I18+I23+I24</f>
        <v>24655208</v>
      </c>
      <c r="J12" s="28">
        <f>J18+J23</f>
        <v>25951630</v>
      </c>
      <c r="K12" s="28">
        <f>K18+K23</f>
        <v>24589700</v>
      </c>
      <c r="L12" s="28">
        <f>L18+L23</f>
        <v>36875000</v>
      </c>
      <c r="M12" s="28">
        <f t="shared" ref="M12" si="4">M18+M23</f>
        <v>38164200</v>
      </c>
      <c r="N12" s="28">
        <f>N18+N23</f>
        <v>18180700</v>
      </c>
      <c r="O12" s="28">
        <f>O18+O23</f>
        <v>18200400</v>
      </c>
      <c r="P12" s="29">
        <f t="shared" ref="P12:P15" si="5">SUM(H12:O12)</f>
        <v>209383676.56</v>
      </c>
    </row>
    <row r="13" spans="1:17" s="12" customFormat="1" ht="21" customHeight="1">
      <c r="A13" s="76"/>
      <c r="B13" s="76"/>
      <c r="C13" s="20" t="s">
        <v>28</v>
      </c>
      <c r="D13" s="19">
        <v>904</v>
      </c>
      <c r="E13" s="13" t="s">
        <v>25</v>
      </c>
      <c r="F13" s="13" t="s">
        <v>25</v>
      </c>
      <c r="G13" s="16" t="s">
        <v>25</v>
      </c>
      <c r="H13" s="6">
        <f>H32</f>
        <v>4680</v>
      </c>
      <c r="I13" s="6">
        <f t="shared" ref="I13:M13" si="6">I32</f>
        <v>0</v>
      </c>
      <c r="J13" s="28">
        <f t="shared" si="6"/>
        <v>0</v>
      </c>
      <c r="K13" s="28">
        <f t="shared" si="6"/>
        <v>0</v>
      </c>
      <c r="L13" s="28">
        <f t="shared" ref="L13" si="7">L32</f>
        <v>0</v>
      </c>
      <c r="M13" s="28">
        <f t="shared" si="6"/>
        <v>0</v>
      </c>
      <c r="N13" s="28">
        <f t="shared" ref="N13:O13" si="8">N32</f>
        <v>0</v>
      </c>
      <c r="O13" s="28">
        <f t="shared" si="8"/>
        <v>0</v>
      </c>
      <c r="P13" s="29">
        <f t="shared" si="5"/>
        <v>4680</v>
      </c>
    </row>
    <row r="14" spans="1:17" s="12" customFormat="1" ht="19.5" customHeight="1">
      <c r="A14" s="76"/>
      <c r="B14" s="76"/>
      <c r="C14" s="20" t="s">
        <v>19</v>
      </c>
      <c r="D14" s="13" t="s">
        <v>26</v>
      </c>
      <c r="E14" s="13" t="s">
        <v>25</v>
      </c>
      <c r="F14" s="16" t="s">
        <v>25</v>
      </c>
      <c r="G14" s="16" t="s">
        <v>25</v>
      </c>
      <c r="H14" s="6">
        <f>H33</f>
        <v>234400</v>
      </c>
      <c r="I14" s="6">
        <f>I33</f>
        <v>0</v>
      </c>
      <c r="J14" s="28">
        <f>J33</f>
        <v>0</v>
      </c>
      <c r="K14" s="28">
        <f t="shared" ref="K14:M14" si="9">K33</f>
        <v>0</v>
      </c>
      <c r="L14" s="28">
        <f t="shared" ref="L14" si="10">L33</f>
        <v>0</v>
      </c>
      <c r="M14" s="28">
        <f t="shared" si="9"/>
        <v>0</v>
      </c>
      <c r="N14" s="28">
        <f t="shared" ref="N14:O14" si="11">N33</f>
        <v>0</v>
      </c>
      <c r="O14" s="28">
        <f t="shared" si="11"/>
        <v>0</v>
      </c>
      <c r="P14" s="29">
        <f t="shared" si="5"/>
        <v>234400</v>
      </c>
    </row>
    <row r="15" spans="1:17" s="12" customFormat="1" ht="36" customHeight="1">
      <c r="A15" s="76"/>
      <c r="B15" s="76"/>
      <c r="C15" s="20" t="s">
        <v>21</v>
      </c>
      <c r="D15" s="13" t="s">
        <v>20</v>
      </c>
      <c r="E15" s="13" t="s">
        <v>25</v>
      </c>
      <c r="F15" s="16" t="s">
        <v>25</v>
      </c>
      <c r="G15" s="16" t="s">
        <v>25</v>
      </c>
      <c r="H15" s="6">
        <f>SUM(H28:H30)</f>
        <v>236786</v>
      </c>
      <c r="I15" s="6">
        <f>SUM(I28:I30)</f>
        <v>231786</v>
      </c>
      <c r="J15" s="28">
        <f>SUM(J28:J30)</f>
        <v>68626</v>
      </c>
      <c r="K15" s="28">
        <f>K28</f>
        <v>69950</v>
      </c>
      <c r="L15" s="28">
        <f>L28</f>
        <v>66540</v>
      </c>
      <c r="M15" s="28">
        <f>M28</f>
        <v>53010</v>
      </c>
      <c r="N15" s="28">
        <f>N28</f>
        <v>53010</v>
      </c>
      <c r="O15" s="28">
        <f>O28</f>
        <v>53010</v>
      </c>
      <c r="P15" s="29">
        <f t="shared" si="5"/>
        <v>832718</v>
      </c>
    </row>
    <row r="16" spans="1:17" s="12" customFormat="1" ht="39" customHeight="1">
      <c r="A16" s="54" t="s">
        <v>5</v>
      </c>
      <c r="B16" s="54" t="s">
        <v>31</v>
      </c>
      <c r="C16" s="20" t="s">
        <v>15</v>
      </c>
      <c r="D16" s="16" t="s">
        <v>25</v>
      </c>
      <c r="E16" s="13" t="s">
        <v>25</v>
      </c>
      <c r="F16" s="16" t="s">
        <v>25</v>
      </c>
      <c r="G16" s="16" t="s">
        <v>25</v>
      </c>
      <c r="H16" s="21">
        <f>SUM(H17:H19)</f>
        <v>4115000</v>
      </c>
      <c r="I16" s="21">
        <f>SUM(I17:I19)</f>
        <v>24266010</v>
      </c>
      <c r="J16" s="30">
        <f>SUM(J17:J19)</f>
        <v>30825800</v>
      </c>
      <c r="K16" s="30">
        <f>SUM(K17:K19)</f>
        <v>35013530</v>
      </c>
      <c r="L16" s="30">
        <f t="shared" ref="L16:O16" si="12">SUM(L17:L19)</f>
        <v>33823600</v>
      </c>
      <c r="M16" s="30">
        <f t="shared" si="12"/>
        <v>33600</v>
      </c>
      <c r="N16" s="30">
        <f t="shared" si="12"/>
        <v>35700</v>
      </c>
      <c r="O16" s="30">
        <f t="shared" si="12"/>
        <v>40400</v>
      </c>
      <c r="P16" s="30">
        <f>SUM(H16:O16)</f>
        <v>128153640</v>
      </c>
    </row>
    <row r="17" spans="1:16" s="12" customFormat="1" ht="18.75">
      <c r="A17" s="54"/>
      <c r="B17" s="54"/>
      <c r="C17" s="20" t="s">
        <v>7</v>
      </c>
      <c r="D17" s="16"/>
      <c r="E17" s="13"/>
      <c r="F17" s="16"/>
      <c r="G17" s="16"/>
      <c r="H17" s="7"/>
      <c r="I17" s="7"/>
      <c r="J17" s="31"/>
      <c r="K17" s="31"/>
      <c r="L17" s="31"/>
      <c r="M17" s="31"/>
      <c r="N17" s="31"/>
      <c r="O17" s="31"/>
      <c r="P17" s="31"/>
    </row>
    <row r="18" spans="1:16" s="12" customFormat="1" ht="18.75">
      <c r="A18" s="54"/>
      <c r="B18" s="54"/>
      <c r="C18" s="20" t="s">
        <v>17</v>
      </c>
      <c r="D18" s="16">
        <v>806</v>
      </c>
      <c r="E18" s="13" t="s">
        <v>25</v>
      </c>
      <c r="F18" s="16" t="s">
        <v>25</v>
      </c>
      <c r="G18" s="16" t="s">
        <v>25</v>
      </c>
      <c r="H18" s="6">
        <v>25700</v>
      </c>
      <c r="I18" s="6">
        <v>45200</v>
      </c>
      <c r="J18" s="28">
        <v>184100</v>
      </c>
      <c r="K18" s="28">
        <v>32700</v>
      </c>
      <c r="L18" s="28">
        <f>284300+140000+1400</f>
        <v>425700</v>
      </c>
      <c r="M18" s="28">
        <v>33600</v>
      </c>
      <c r="N18" s="28">
        <v>35700</v>
      </c>
      <c r="O18" s="28">
        <v>40400</v>
      </c>
      <c r="P18" s="28">
        <f>SUM(H18:O18)</f>
        <v>823100</v>
      </c>
    </row>
    <row r="19" spans="1:16" s="12" customFormat="1" ht="36" customHeight="1">
      <c r="A19" s="54"/>
      <c r="B19" s="54"/>
      <c r="C19" s="20" t="s">
        <v>16</v>
      </c>
      <c r="D19" s="13" t="s">
        <v>18</v>
      </c>
      <c r="E19" s="13" t="s">
        <v>25</v>
      </c>
      <c r="F19" s="16" t="s">
        <v>25</v>
      </c>
      <c r="G19" s="16" t="s">
        <v>25</v>
      </c>
      <c r="H19" s="6">
        <v>4089300</v>
      </c>
      <c r="I19" s="6">
        <v>24220810</v>
      </c>
      <c r="J19" s="28">
        <v>30641700</v>
      </c>
      <c r="K19" s="28">
        <v>34980830</v>
      </c>
      <c r="L19" s="28">
        <f>7008400+26389500</f>
        <v>33397900</v>
      </c>
      <c r="M19" s="28">
        <v>0</v>
      </c>
      <c r="N19" s="28">
        <v>0</v>
      </c>
      <c r="O19" s="28">
        <v>0</v>
      </c>
      <c r="P19" s="28">
        <f>SUM(H19:O19)</f>
        <v>127330540</v>
      </c>
    </row>
    <row r="20" spans="1:16" s="12" customFormat="1" ht="18.75" customHeight="1">
      <c r="A20" s="54" t="s">
        <v>10</v>
      </c>
      <c r="B20" s="54" t="s">
        <v>32</v>
      </c>
      <c r="C20" s="20" t="s">
        <v>8</v>
      </c>
      <c r="D20" s="16" t="s">
        <v>25</v>
      </c>
      <c r="E20" s="13" t="s">
        <v>25</v>
      </c>
      <c r="F20" s="16" t="s">
        <v>25</v>
      </c>
      <c r="G20" s="16" t="s">
        <v>25</v>
      </c>
      <c r="H20" s="21">
        <f>H23+H25+H24</f>
        <v>22741138.559999999</v>
      </c>
      <c r="I20" s="21">
        <f>I23+I25+I24</f>
        <v>24610008</v>
      </c>
      <c r="J20" s="30">
        <f>SUM(J22:J23)</f>
        <v>36121067</v>
      </c>
      <c r="K20" s="30">
        <f t="shared" ref="K20:O20" si="13">SUM(K22:K23)</f>
        <v>34957000</v>
      </c>
      <c r="L20" s="30">
        <f t="shared" si="13"/>
        <v>36449300</v>
      </c>
      <c r="M20" s="30">
        <f t="shared" si="13"/>
        <v>38130600</v>
      </c>
      <c r="N20" s="30">
        <f t="shared" si="13"/>
        <v>18145000</v>
      </c>
      <c r="O20" s="30">
        <f t="shared" si="13"/>
        <v>18160000</v>
      </c>
      <c r="P20" s="30">
        <f>SUM(H20:O20)</f>
        <v>229314113.56</v>
      </c>
    </row>
    <row r="21" spans="1:16" s="12" customFormat="1" ht="18.75">
      <c r="A21" s="54"/>
      <c r="B21" s="54"/>
      <c r="C21" s="20" t="s">
        <v>7</v>
      </c>
      <c r="D21" s="16"/>
      <c r="E21" s="13"/>
      <c r="F21" s="16"/>
      <c r="G21" s="16"/>
      <c r="H21" s="7"/>
      <c r="I21" s="7"/>
      <c r="J21" s="31"/>
      <c r="K21" s="31"/>
      <c r="L21" s="31"/>
      <c r="M21" s="31"/>
      <c r="N21" s="31"/>
      <c r="O21" s="31"/>
      <c r="P21" s="31"/>
    </row>
    <row r="22" spans="1:16" s="12" customFormat="1" ht="37.5">
      <c r="A22" s="54"/>
      <c r="B22" s="54"/>
      <c r="C22" s="20" t="s">
        <v>16</v>
      </c>
      <c r="D22" s="13" t="s">
        <v>18</v>
      </c>
      <c r="E22" s="13" t="s">
        <v>25</v>
      </c>
      <c r="F22" s="16" t="s">
        <v>25</v>
      </c>
      <c r="G22" s="16" t="s">
        <v>25</v>
      </c>
      <c r="H22" s="6">
        <v>0</v>
      </c>
      <c r="I22" s="6">
        <v>0</v>
      </c>
      <c r="J22" s="28">
        <v>10353537</v>
      </c>
      <c r="K22" s="28">
        <v>10400000</v>
      </c>
      <c r="L22" s="28">
        <v>0</v>
      </c>
      <c r="M22" s="28">
        <v>0</v>
      </c>
      <c r="N22" s="28">
        <v>0</v>
      </c>
      <c r="O22" s="28">
        <v>0</v>
      </c>
      <c r="P22" s="28">
        <f>SUM(H22:O22)</f>
        <v>20753537</v>
      </c>
    </row>
    <row r="23" spans="1:16" s="12" customFormat="1" ht="21.75" customHeight="1">
      <c r="A23" s="54"/>
      <c r="B23" s="54"/>
      <c r="C23" s="55" t="s">
        <v>17</v>
      </c>
      <c r="D23" s="66">
        <v>806</v>
      </c>
      <c r="E23" s="69" t="s">
        <v>25</v>
      </c>
      <c r="F23" s="66" t="s">
        <v>25</v>
      </c>
      <c r="G23" s="66" t="s">
        <v>25</v>
      </c>
      <c r="H23" s="64">
        <v>22741138.559999999</v>
      </c>
      <c r="I23" s="22">
        <v>24610008</v>
      </c>
      <c r="J23" s="32">
        <v>25767530</v>
      </c>
      <c r="K23" s="32">
        <v>24557000</v>
      </c>
      <c r="L23" s="40">
        <v>36449300</v>
      </c>
      <c r="M23" s="32">
        <v>38130600</v>
      </c>
      <c r="N23" s="33">
        <v>18145000</v>
      </c>
      <c r="O23" s="47">
        <v>18160000</v>
      </c>
      <c r="P23" s="61">
        <f>SUM(H23:O23)</f>
        <v>208560576.56</v>
      </c>
    </row>
    <row r="24" spans="1:16" s="12" customFormat="1" ht="22.5" hidden="1" customHeight="1">
      <c r="A24" s="54"/>
      <c r="B24" s="54"/>
      <c r="C24" s="59"/>
      <c r="D24" s="67"/>
      <c r="E24" s="67"/>
      <c r="F24" s="70"/>
      <c r="G24" s="70"/>
      <c r="H24" s="65"/>
      <c r="I24" s="23"/>
      <c r="J24" s="34"/>
      <c r="K24" s="32">
        <v>25918210</v>
      </c>
      <c r="L24" s="40">
        <v>25918210</v>
      </c>
      <c r="M24" s="32">
        <v>25918210</v>
      </c>
      <c r="N24" s="39"/>
      <c r="O24" s="39"/>
      <c r="P24" s="62"/>
    </row>
    <row r="25" spans="1:16" s="12" customFormat="1" ht="21.75" hidden="1" customHeight="1">
      <c r="A25" s="54"/>
      <c r="B25" s="54"/>
      <c r="C25" s="60"/>
      <c r="D25" s="68"/>
      <c r="E25" s="68"/>
      <c r="F25" s="71"/>
      <c r="G25" s="71"/>
      <c r="H25" s="77"/>
      <c r="I25" s="24"/>
      <c r="J25" s="36"/>
      <c r="K25" s="32">
        <v>25918210</v>
      </c>
      <c r="L25" s="40">
        <v>25918210</v>
      </c>
      <c r="M25" s="32">
        <v>25918210</v>
      </c>
      <c r="N25" s="39"/>
      <c r="O25" s="39"/>
      <c r="P25" s="63"/>
    </row>
    <row r="26" spans="1:16" s="12" customFormat="1" ht="39" customHeight="1">
      <c r="A26" s="55" t="s">
        <v>11</v>
      </c>
      <c r="B26" s="55" t="s">
        <v>33</v>
      </c>
      <c r="C26" s="20" t="s">
        <v>8</v>
      </c>
      <c r="D26" s="16" t="s">
        <v>25</v>
      </c>
      <c r="E26" s="13" t="s">
        <v>25</v>
      </c>
      <c r="F26" s="16" t="s">
        <v>25</v>
      </c>
      <c r="G26" s="16" t="s">
        <v>25</v>
      </c>
      <c r="H26" s="21">
        <f>SUM(H28:H33)</f>
        <v>499266</v>
      </c>
      <c r="I26" s="21">
        <f>SUM(I28:I33)</f>
        <v>231786</v>
      </c>
      <c r="J26" s="37">
        <f>SUM(J28:J33)</f>
        <v>301426</v>
      </c>
      <c r="K26" s="30">
        <f>SUM(K28:K31)</f>
        <v>348750</v>
      </c>
      <c r="L26" s="30">
        <f>SUM(L28:L31)</f>
        <v>345340</v>
      </c>
      <c r="M26" s="30">
        <f>SUM(M28:M31)</f>
        <v>53010</v>
      </c>
      <c r="N26" s="30">
        <f>SUM(N28:N31)</f>
        <v>53010</v>
      </c>
      <c r="O26" s="30">
        <f>SUM(O28:O31)</f>
        <v>53010</v>
      </c>
      <c r="P26" s="37">
        <f>SUM(P28:P33)</f>
        <v>1885598</v>
      </c>
    </row>
    <row r="27" spans="1:16" s="12" customFormat="1" ht="18.75">
      <c r="A27" s="56"/>
      <c r="B27" s="56"/>
      <c r="C27" s="20" t="s">
        <v>7</v>
      </c>
      <c r="D27" s="16"/>
      <c r="E27" s="13"/>
      <c r="F27" s="16"/>
      <c r="G27" s="16"/>
      <c r="H27" s="7"/>
      <c r="I27" s="7"/>
      <c r="J27" s="31"/>
      <c r="K27" s="31"/>
      <c r="L27" s="31"/>
      <c r="M27" s="31"/>
      <c r="N27" s="31"/>
      <c r="O27" s="31"/>
      <c r="P27" s="31"/>
    </row>
    <row r="28" spans="1:16" s="12" customFormat="1" ht="43.5" customHeight="1">
      <c r="A28" s="56"/>
      <c r="B28" s="56"/>
      <c r="C28" s="55" t="s">
        <v>21</v>
      </c>
      <c r="D28" s="69" t="s">
        <v>20</v>
      </c>
      <c r="E28" s="69" t="s">
        <v>25</v>
      </c>
      <c r="F28" s="66" t="s">
        <v>25</v>
      </c>
      <c r="G28" s="66" t="s">
        <v>25</v>
      </c>
      <c r="H28" s="64">
        <v>236786</v>
      </c>
      <c r="I28" s="64">
        <v>231786</v>
      </c>
      <c r="J28" s="61">
        <v>68626</v>
      </c>
      <c r="K28" s="61">
        <v>69950</v>
      </c>
      <c r="L28" s="61">
        <v>66540</v>
      </c>
      <c r="M28" s="61">
        <v>53010</v>
      </c>
      <c r="N28" s="33">
        <v>53010</v>
      </c>
      <c r="O28" s="47">
        <v>53010</v>
      </c>
      <c r="P28" s="61">
        <f>SUM(H28:O28)</f>
        <v>832718</v>
      </c>
    </row>
    <row r="29" spans="1:16" s="12" customFormat="1" ht="34.5" hidden="1" customHeight="1">
      <c r="A29" s="56"/>
      <c r="B29" s="56"/>
      <c r="C29" s="59"/>
      <c r="D29" s="67"/>
      <c r="E29" s="67"/>
      <c r="F29" s="67"/>
      <c r="G29" s="67"/>
      <c r="H29" s="65"/>
      <c r="I29" s="65"/>
      <c r="J29" s="62"/>
      <c r="K29" s="62"/>
      <c r="L29" s="62"/>
      <c r="M29" s="62"/>
      <c r="N29" s="35"/>
      <c r="O29" s="48"/>
      <c r="P29" s="62"/>
    </row>
    <row r="30" spans="1:16" s="12" customFormat="1" ht="34.5" hidden="1" customHeight="1">
      <c r="A30" s="56"/>
      <c r="B30" s="56"/>
      <c r="C30" s="59"/>
      <c r="D30" s="67"/>
      <c r="E30" s="67"/>
      <c r="F30" s="67"/>
      <c r="G30" s="67"/>
      <c r="H30" s="65"/>
      <c r="I30" s="65"/>
      <c r="J30" s="62"/>
      <c r="K30" s="62"/>
      <c r="L30" s="62"/>
      <c r="M30" s="62"/>
      <c r="N30" s="35"/>
      <c r="O30" s="48"/>
      <c r="P30" s="62"/>
    </row>
    <row r="31" spans="1:16" s="12" customFormat="1" ht="39" customHeight="1">
      <c r="A31" s="56"/>
      <c r="B31" s="56"/>
      <c r="C31" s="20" t="s">
        <v>16</v>
      </c>
      <c r="D31" s="13" t="s">
        <v>18</v>
      </c>
      <c r="E31" s="13" t="s">
        <v>25</v>
      </c>
      <c r="F31" s="16" t="s">
        <v>25</v>
      </c>
      <c r="G31" s="16" t="s">
        <v>25</v>
      </c>
      <c r="H31" s="6">
        <v>23400</v>
      </c>
      <c r="I31" s="6">
        <v>0</v>
      </c>
      <c r="J31" s="28">
        <v>232800</v>
      </c>
      <c r="K31" s="28">
        <v>278800</v>
      </c>
      <c r="L31" s="28">
        <v>278800</v>
      </c>
      <c r="M31" s="28">
        <v>0</v>
      </c>
      <c r="N31" s="28">
        <v>0</v>
      </c>
      <c r="O31" s="28">
        <v>0</v>
      </c>
      <c r="P31" s="28">
        <f>SUM(H31:O31)</f>
        <v>813800</v>
      </c>
    </row>
    <row r="32" spans="1:16" ht="24" customHeight="1">
      <c r="A32" s="57"/>
      <c r="B32" s="57"/>
      <c r="C32" s="4" t="s">
        <v>27</v>
      </c>
      <c r="D32" s="19">
        <v>904</v>
      </c>
      <c r="E32" s="13" t="s">
        <v>25</v>
      </c>
      <c r="F32" s="16" t="s">
        <v>25</v>
      </c>
      <c r="G32" s="16" t="s">
        <v>25</v>
      </c>
      <c r="H32" s="6">
        <v>4680</v>
      </c>
      <c r="I32" s="6">
        <v>0</v>
      </c>
      <c r="J32" s="6">
        <v>0</v>
      </c>
      <c r="K32" s="6">
        <v>0</v>
      </c>
      <c r="L32" s="28">
        <v>0</v>
      </c>
      <c r="M32" s="6">
        <v>0</v>
      </c>
      <c r="N32" s="6">
        <v>0</v>
      </c>
      <c r="O32" s="6">
        <v>0</v>
      </c>
      <c r="P32" s="28">
        <f>SUM(H32:O32)</f>
        <v>4680</v>
      </c>
    </row>
    <row r="33" spans="1:16" ht="29.25" customHeight="1">
      <c r="A33" s="58"/>
      <c r="B33" s="58"/>
      <c r="C33" s="3" t="s">
        <v>19</v>
      </c>
      <c r="D33" s="17">
        <v>863</v>
      </c>
      <c r="E33" s="13" t="s">
        <v>25</v>
      </c>
      <c r="F33" s="16" t="s">
        <v>25</v>
      </c>
      <c r="G33" s="16" t="s">
        <v>25</v>
      </c>
      <c r="H33" s="6">
        <v>234400</v>
      </c>
      <c r="I33" s="6">
        <v>0</v>
      </c>
      <c r="J33" s="6">
        <v>0</v>
      </c>
      <c r="K33" s="6">
        <v>0</v>
      </c>
      <c r="L33" s="28">
        <v>0</v>
      </c>
      <c r="M33" s="6">
        <v>0</v>
      </c>
      <c r="N33" s="6">
        <v>0</v>
      </c>
      <c r="O33" s="6">
        <v>0</v>
      </c>
      <c r="P33" s="28">
        <f>SUM(H33:O33)</f>
        <v>234400</v>
      </c>
    </row>
    <row r="39" spans="1:16" ht="15">
      <c r="H39" s="18">
        <f>H16+H20+H26</f>
        <v>27355404.559999999</v>
      </c>
      <c r="I39" s="18">
        <f t="shared" ref="I39:O39" si="14">I16+I20+I26</f>
        <v>49107804</v>
      </c>
      <c r="J39" s="18">
        <f t="shared" si="14"/>
        <v>67248293</v>
      </c>
      <c r="K39" s="18">
        <f>K16+K20+K26</f>
        <v>70319280</v>
      </c>
      <c r="L39" s="44">
        <f t="shared" ref="L39" si="15">L16+L20+L26</f>
        <v>70618240</v>
      </c>
      <c r="M39" s="18">
        <f t="shared" si="14"/>
        <v>38217210</v>
      </c>
      <c r="N39" s="18">
        <f t="shared" si="14"/>
        <v>18233710</v>
      </c>
      <c r="O39" s="18">
        <f t="shared" si="14"/>
        <v>18253410</v>
      </c>
      <c r="P39" s="44">
        <f>P16+P20+P26</f>
        <v>359353351.56</v>
      </c>
    </row>
  </sheetData>
  <mergeCells count="34">
    <mergeCell ref="M28:M30"/>
    <mergeCell ref="P28:P30"/>
    <mergeCell ref="A4:P4"/>
    <mergeCell ref="D6:G6"/>
    <mergeCell ref="B6:B7"/>
    <mergeCell ref="A6:A7"/>
    <mergeCell ref="C6:C7"/>
    <mergeCell ref="A26:A33"/>
    <mergeCell ref="H6:P6"/>
    <mergeCell ref="A9:A15"/>
    <mergeCell ref="B9:B15"/>
    <mergeCell ref="A16:A19"/>
    <mergeCell ref="H23:H25"/>
    <mergeCell ref="G28:G30"/>
    <mergeCell ref="H28:H30"/>
    <mergeCell ref="L28:L30"/>
    <mergeCell ref="J28:J30"/>
    <mergeCell ref="K28:K30"/>
    <mergeCell ref="L2:P2"/>
    <mergeCell ref="B16:B19"/>
    <mergeCell ref="A20:A25"/>
    <mergeCell ref="B20:B25"/>
    <mergeCell ref="B26:B33"/>
    <mergeCell ref="C28:C30"/>
    <mergeCell ref="C23:C25"/>
    <mergeCell ref="P23:P25"/>
    <mergeCell ref="I28:I30"/>
    <mergeCell ref="D23:D25"/>
    <mergeCell ref="E23:E25"/>
    <mergeCell ref="F23:F25"/>
    <mergeCell ref="G23:G25"/>
    <mergeCell ref="D28:D30"/>
    <mergeCell ref="E28:E30"/>
    <mergeCell ref="F28:F30"/>
  </mergeCells>
  <phoneticPr fontId="1" type="noConversion"/>
  <pageMargins left="0.19685039370078741" right="0.19685039370078741" top="0.9055118110236221" bottom="0.51181102362204722" header="0.31496062992125984" footer="0.23622047244094491"/>
  <pageSetup paperSize="9" scale="46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№ 2 к МП</vt:lpstr>
      <vt:lpstr>Лист1</vt:lpstr>
      <vt:lpstr>'Приложение № 2 к МП'!Заголовки_для_печати</vt:lpstr>
      <vt:lpstr>'Приложение № 2 к МП'!Область_печати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verhoturova</dc:creator>
  <cp:lastModifiedBy>User</cp:lastModifiedBy>
  <cp:lastPrinted>2018-09-26T07:48:08Z</cp:lastPrinted>
  <dcterms:created xsi:type="dcterms:W3CDTF">2007-07-17T01:27:34Z</dcterms:created>
  <dcterms:modified xsi:type="dcterms:W3CDTF">2018-11-06T05:27:48Z</dcterms:modified>
</cp:coreProperties>
</file>