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75" windowWidth="11340" windowHeight="8400"/>
  </bookViews>
  <sheets>
    <sheet name="приложение 2" sheetId="52" r:id="rId1"/>
  </sheets>
  <definedNames>
    <definedName name="_xlnm.Print_Titles" localSheetId="0">'приложение 2'!$5:$6</definedName>
    <definedName name="_xlnm.Print_Area" localSheetId="0">'приложение 2'!$A$1:$Q$35</definedName>
  </definedNames>
  <calcPr calcId="124519"/>
</workbook>
</file>

<file path=xl/calcChain.xml><?xml version="1.0" encoding="utf-8"?>
<calcChain xmlns="http://schemas.openxmlformats.org/spreadsheetml/2006/main">
  <c r="P34" i="52"/>
  <c r="P35"/>
  <c r="P33"/>
  <c r="O31"/>
  <c r="O33"/>
  <c r="O35"/>
  <c r="P30"/>
  <c r="P29"/>
  <c r="P28"/>
  <c r="P27"/>
  <c r="O26"/>
  <c r="P26" s="1"/>
  <c r="P11"/>
  <c r="P12"/>
  <c r="P13"/>
  <c r="P14"/>
  <c r="P15"/>
  <c r="P16"/>
  <c r="P17"/>
  <c r="P18"/>
  <c r="P19"/>
  <c r="P20"/>
  <c r="P21"/>
  <c r="P22"/>
  <c r="P23"/>
  <c r="P24"/>
  <c r="P25"/>
  <c r="O12"/>
  <c r="O11" s="1"/>
  <c r="L33"/>
  <c r="L31" s="1"/>
  <c r="L11"/>
  <c r="K11"/>
  <c r="K12"/>
  <c r="L12"/>
  <c r="P31" l="1"/>
  <c r="O10"/>
  <c r="P10" s="1"/>
  <c r="K33"/>
  <c r="K34"/>
  <c r="L34"/>
  <c r="N26" l="1"/>
  <c r="N33"/>
  <c r="N31" s="1"/>
  <c r="N35"/>
  <c r="N12"/>
  <c r="N11" s="1"/>
  <c r="N10" s="1"/>
  <c r="J12" l="1"/>
  <c r="L35"/>
  <c r="L26"/>
  <c r="J33"/>
  <c r="J34"/>
  <c r="L10" l="1"/>
  <c r="H12"/>
  <c r="H11" s="1"/>
  <c r="I26"/>
  <c r="J26"/>
  <c r="K26"/>
  <c r="M26"/>
  <c r="H26"/>
  <c r="H10" l="1"/>
  <c r="J11"/>
  <c r="J10" s="1"/>
  <c r="H34"/>
  <c r="I12"/>
  <c r="I11" s="1"/>
  <c r="I10" s="1"/>
  <c r="M12"/>
  <c r="M11" s="1"/>
  <c r="M10" s="1"/>
  <c r="I33"/>
  <c r="M33"/>
  <c r="I35"/>
  <c r="J35"/>
  <c r="K35"/>
  <c r="M35"/>
  <c r="H35"/>
  <c r="H33"/>
  <c r="K10" l="1"/>
  <c r="H31"/>
  <c r="M31"/>
  <c r="K31"/>
  <c r="I31"/>
  <c r="J31"/>
</calcChain>
</file>

<file path=xl/sharedStrings.xml><?xml version="1.0" encoding="utf-8"?>
<sst xmlns="http://schemas.openxmlformats.org/spreadsheetml/2006/main" count="80" uniqueCount="58">
  <si>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</si>
  <si>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</si>
  <si>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</si>
  <si>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</si>
  <si>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</si>
  <si>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</si>
  <si>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</si>
  <si>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</si>
  <si>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</si>
  <si>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Перечень мероприятий подпрограммы </t>
  </si>
  <si>
    <t>В том числе:</t>
  </si>
  <si>
    <t>средства краевого бюджета</t>
  </si>
  <si>
    <t>Цель: Сокращение смертности от дорожно-транспортных происшествий</t>
  </si>
  <si>
    <t>Задача 1.  Обеспечение безопасности участия детей в дорожном движении</t>
  </si>
  <si>
    <t>Управление образования администрации Богучанского района</t>
  </si>
  <si>
    <t>Задача 2. Развитие системы организации движения транспортных средств и пешеходов, и повышение безопасности дорожных условий</t>
  </si>
  <si>
    <t>средства районного бюджета</t>
  </si>
  <si>
    <t>0409</t>
  </si>
  <si>
    <t>0937491</t>
  </si>
  <si>
    <t>0702</t>
  </si>
  <si>
    <t>0938001</t>
  </si>
  <si>
    <t>0701</t>
  </si>
  <si>
    <t>0707</t>
  </si>
  <si>
    <t>средства бюджетов поселений</t>
  </si>
  <si>
    <t>Администрация Богучанского сельсовета</t>
  </si>
  <si>
    <t>Источник финансирования</t>
  </si>
  <si>
    <t>краевой бюджет</t>
  </si>
  <si>
    <t>бюджет поселения</t>
  </si>
  <si>
    <t>районный бюджет</t>
  </si>
  <si>
    <t>Итого по подпрограмме:</t>
  </si>
  <si>
    <t>0314</t>
  </si>
  <si>
    <t>2628219</t>
  </si>
  <si>
    <t>УМС Богучанского района</t>
  </si>
  <si>
    <t xml:space="preserve">Муниципальная программа Богучанского района "Развитие транспортной системы Богучанского района" </t>
  </si>
  <si>
    <t>Расходы (рублей), годы</t>
  </si>
  <si>
    <t>Финансовое управление администрации Богучанского района</t>
  </si>
  <si>
    <t>2.2. Оснащение транспортных средств (автобусов), осуществляющих перевозки по муниципальны маршрутам, средствами контроля, обеспечивающими непрерывную, некорректируемую регистрацию информации о скрости и маршруте движения транспортных средств, о режиме труда и отдыха водителей транспортных средств (тахографами)</t>
  </si>
  <si>
    <t>Количество оборудованных участков (дорожными знаками 5.19.1 и 5.19.2 "Пешеходный переход" повышенной яркости (на желтом фоне), нанесение дорожной разметки 1.14.1 "Зебра" на пешеходных переходах)</t>
  </si>
  <si>
    <t>1.1.  Обучение детей и подростков Правилам дорожного движения, формирование у них навыков безопасного поведения на дорогах:</t>
  </si>
  <si>
    <t>2.1. Межбюджетные трансферты бюджетам муниципальных образований на приобретение и установку дорожных знаков (1.23 "Дети" на планке алмазного типа) на участках автодорог местного значения вблизи детских учреждений на проезжей части которых возможно появление детей</t>
  </si>
  <si>
    <t xml:space="preserve">   Количество задействованных школ района, всего 24 учреждения.</t>
  </si>
  <si>
    <t>0930080010</t>
  </si>
  <si>
    <t xml:space="preserve">2.3. Межбюджетные трансферты бюджетам муниципальных образований на  обустройство пешеходных переходов  и нанесение дорожной разметки на автомобильных дорогах общего пользования местного значения                                 </t>
  </si>
  <si>
    <t>0930074920</t>
  </si>
  <si>
    <t>0930073980</t>
  </si>
  <si>
    <t>09300S3980</t>
  </si>
  <si>
    <t xml:space="preserve">1.2.  Расходы на проведение мероприятий, направленных на обеспечение безопасного участия детей в дорожном движении </t>
  </si>
  <si>
    <t>а) проведение районных конкурсов и соревнований, участие детей и подростков в зональных и краевых конкурсах и слетах, а именно: районный конкурс "Знатоки дорожных правил", районный конкурс "Безопасное колесо", конкурс по ПДД, конкурс плакатов "Дороги и дети" 5-11 классы, конкурс рисунков "Правила дорожного движения - наши верные друзья" 1-4 классы, районный конкурс "Знаток ПДД" 1-4 классы, районный конкурс "Я и улица моя" среди детей старших групп ДОУ, районный конкурс программ ДОУ по обучению детей БДД "Зеленый огонек" конкурс уголков БДД среди школ района, участие в соревновании "Безопасное колесо" краевой этап, участие в краевом слете юных инспекторов движения, участие в зональном конкурсе юных инспекторов движения "Безопасное колесо", участие в зональном конкурсе "Знатоки дорожного движения";
б) выпуск печатной пропагандистской продукции по БДД (листовки, закладки, памятки, обращения, плакаты, календари) для проведения акций: "Велосипедисты", "Пешеход", "Внимание дети", "День памяти жертв ДТП", "Глобальная неделя безопасности";
в) приобретение базового класс-комплекта и интерактивной доски.</t>
  </si>
  <si>
    <t xml:space="preserve">Приложение № 2
к подпрограмме "Безопасность дорожного движения в Богучанском районе" </t>
  </si>
  <si>
    <t xml:space="preserve">Подпрограма "Безопасность дорожного движения в Богучанском районе" </t>
  </si>
  <si>
    <t>0703</t>
  </si>
  <si>
    <t xml:space="preserve">   Количество задействованных детей и подростков всего 7 160 человек, в т.ч.: 2014г - 895 чел; 2015г - 895  чел; 2016г - 895 чел; 2017г - 895 чел; 2018г - 895 чел; 2019г - 895 чел; 2020г - 895 чел, 2021г - 895 чел.</t>
  </si>
  <si>
    <t xml:space="preserve">   Приобретение базового класс-комплекта, всего  2 шт, в том числе: 2014г - 1 шт; 2015г - 1 шт; 2016г-2021г - 0 шт.</t>
  </si>
  <si>
    <t xml:space="preserve">   Приобретение интерактивной доски в количестве 1 шт, в том числе: 2014г - 0 шт; 2015г - 1 шт; 2016г-2021г - 0 шт.</t>
  </si>
  <si>
    <t xml:space="preserve"> Приобретение и распространение световозвращающих приспособлений среди учащихся первых классов муниципальных образовательных учреждений района, всего 1210 чел, в том числе: 2014г-2015г - 0 чел; 2016г - 610 чел; 2017г - 616 чел; 2018г - 630 чел, 2019 -2021г - 0 чел.</t>
  </si>
  <si>
    <t xml:space="preserve">    Количество установленных знаков/количество оборудованных участков в том числе: 2014г - 4/1; 2015г-2021г - 0 шт.</t>
  </si>
  <si>
    <t>Оснащение 5 единиц транспортных средств (автобусов), осуществляющих перевозки по муниципальным маршрутам, тахографами, в т.ч.: 2014г - 5 ед;  2015г-2021г - 0 ед</t>
  </si>
  <si>
    <t>Количество оборудованных участков, всего 18 шт, в том числе: 2014г-2015г - 0 шт; 2016г - 6 шт; 2017г- 6 шт, 2018г - 6 шт, 2019г - 2021г - 0 шт.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</si>
</sst>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.5"/>
      <name val="Times New Roman"/>
      <family val="1"/>
      <charset val="204"/>
    </font>
    <font>
      <sz val="14.5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4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>
      <alignment horizontal="justify" vertical="center" wrapText="1"/>
    </xf>
    <xf numFmtId="0" fontId="2" fillId="0" borderId="0" xfId="0" applyFont="1" applyFill="1"/>
    <xf numFmtId="0" fontId="3" fillId="0" borderId="1" xfId="1" applyNumberFormat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/>
    <xf numFmtId="0" fontId="5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/>
    <xf numFmtId="0" fontId="8" fillId="0" borderId="3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justify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иложения  транспорт " xfId="1"/>
  </cellStyles>
  <dxfs count="0"/>
  <tableStyles count="0" defaultTableStyle="TableStyleMedium9" defaultPivotStyle="PivotStyleLight16"/>
  <colors>
    <mruColors>
      <color rgb="FFFF66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1"/>
  <sheetViews>
    <sheetView tabSelected="1" topLeftCell="B19" zoomScale="60" zoomScaleNormal="60" workbookViewId="0">
      <selection activeCell="Q31" sqref="Q31"/>
    </sheetView>
  </sheetViews>
  <sheetFormatPr defaultRowHeight="18"/>
  <cols>
    <col min="1" max="1" width="96.5703125" style="1" customWidth="1"/>
    <col min="2" max="2" width="29.140625" style="1" customWidth="1"/>
    <col min="3" max="4" width="9.140625" style="1"/>
    <col min="5" max="5" width="17.28515625" style="1" customWidth="1"/>
    <col min="6" max="6" width="9.140625" style="1" customWidth="1"/>
    <col min="7" max="7" width="14.140625" style="1" customWidth="1"/>
    <col min="8" max="10" width="15.7109375" style="1" customWidth="1"/>
    <col min="11" max="11" width="14.85546875" style="1" customWidth="1"/>
    <col min="12" max="15" width="15.7109375" style="1" customWidth="1"/>
    <col min="16" max="16" width="17.7109375" style="1" customWidth="1"/>
    <col min="17" max="17" width="60.5703125" style="42" customWidth="1"/>
    <col min="18" max="18" width="9.28515625" style="1" customWidth="1"/>
    <col min="19" max="16384" width="9.140625" style="1"/>
  </cols>
  <sheetData>
    <row r="1" spans="1:17" ht="39" customHeight="1">
      <c r="P1" s="54"/>
      <c r="Q1" s="54"/>
    </row>
    <row r="2" spans="1:17" ht="61.5" customHeight="1">
      <c r="P2" s="57" t="s">
        <v>48</v>
      </c>
      <c r="Q2" s="57"/>
    </row>
    <row r="3" spans="1:17" ht="45" customHeight="1">
      <c r="A3" s="60" t="s">
        <v>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21" customHeight="1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52"/>
      <c r="P4" s="44"/>
      <c r="Q4" s="44"/>
    </row>
    <row r="5" spans="1:17" ht="18.75" customHeight="1">
      <c r="A5" s="55" t="s">
        <v>0</v>
      </c>
      <c r="B5" s="55" t="s">
        <v>1</v>
      </c>
      <c r="C5" s="72" t="s">
        <v>2</v>
      </c>
      <c r="D5" s="73"/>
      <c r="E5" s="73"/>
      <c r="F5" s="74"/>
      <c r="G5" s="55" t="s">
        <v>25</v>
      </c>
      <c r="H5" s="43"/>
      <c r="I5" s="55" t="s">
        <v>34</v>
      </c>
      <c r="J5" s="55"/>
      <c r="K5" s="55"/>
      <c r="L5" s="55"/>
      <c r="M5" s="55"/>
      <c r="N5" s="55"/>
      <c r="O5" s="55"/>
      <c r="P5" s="55"/>
      <c r="Q5" s="67" t="s">
        <v>3</v>
      </c>
    </row>
    <row r="6" spans="1:17" ht="56.25" customHeight="1">
      <c r="A6" s="56"/>
      <c r="B6" s="56"/>
      <c r="C6" s="43" t="s">
        <v>4</v>
      </c>
      <c r="D6" s="43" t="s">
        <v>5</v>
      </c>
      <c r="E6" s="43" t="s">
        <v>6</v>
      </c>
      <c r="F6" s="43" t="s">
        <v>7</v>
      </c>
      <c r="G6" s="63"/>
      <c r="H6" s="2">
        <v>2014</v>
      </c>
      <c r="I6" s="2">
        <v>2015</v>
      </c>
      <c r="J6" s="2">
        <v>2016</v>
      </c>
      <c r="K6" s="2">
        <v>2017</v>
      </c>
      <c r="L6" s="2">
        <v>2018</v>
      </c>
      <c r="M6" s="2">
        <v>2019</v>
      </c>
      <c r="N6" s="43">
        <v>2020</v>
      </c>
      <c r="O6" s="51">
        <v>2021</v>
      </c>
      <c r="P6" s="43" t="s">
        <v>8</v>
      </c>
      <c r="Q6" s="68"/>
    </row>
    <row r="7" spans="1:17" ht="18.7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3">
        <v>17</v>
      </c>
    </row>
    <row r="8" spans="1:17">
      <c r="A8" s="64" t="s">
        <v>33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6"/>
    </row>
    <row r="9" spans="1:17">
      <c r="A9" s="64" t="s">
        <v>49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6"/>
    </row>
    <row r="10" spans="1:17" ht="25.5" customHeight="1">
      <c r="A10" s="4" t="s">
        <v>12</v>
      </c>
      <c r="B10" s="5"/>
      <c r="C10" s="5"/>
      <c r="D10" s="5"/>
      <c r="E10" s="5"/>
      <c r="F10" s="5"/>
      <c r="G10" s="5"/>
      <c r="H10" s="6">
        <f>H11+H26</f>
        <v>499266</v>
      </c>
      <c r="I10" s="6">
        <f t="shared" ref="I10:K10" si="0">I11+I26</f>
        <v>231786</v>
      </c>
      <c r="J10" s="6">
        <f>J11+J26</f>
        <v>301426</v>
      </c>
      <c r="K10" s="6">
        <f t="shared" si="0"/>
        <v>348750</v>
      </c>
      <c r="L10" s="6">
        <f t="shared" ref="L10" si="1">L11+L26</f>
        <v>345340</v>
      </c>
      <c r="M10" s="6">
        <f>M11+M26</f>
        <v>53010</v>
      </c>
      <c r="N10" s="6">
        <f>N11+N26</f>
        <v>53010</v>
      </c>
      <c r="O10" s="6">
        <f>O11+O26</f>
        <v>53010</v>
      </c>
      <c r="P10" s="10">
        <f t="shared" ref="P10:P24" si="2">SUM(H10:O10)</f>
        <v>1885598</v>
      </c>
      <c r="Q10" s="7"/>
    </row>
    <row r="11" spans="1:17" ht="25.5" customHeight="1">
      <c r="A11" s="8" t="s">
        <v>13</v>
      </c>
      <c r="B11" s="5"/>
      <c r="C11" s="5"/>
      <c r="D11" s="5"/>
      <c r="E11" s="5"/>
      <c r="F11" s="5"/>
      <c r="G11" s="5"/>
      <c r="H11" s="6">
        <f>H12</f>
        <v>236786</v>
      </c>
      <c r="I11" s="6">
        <f t="shared" ref="I11:O11" si="3">I12</f>
        <v>231786</v>
      </c>
      <c r="J11" s="6">
        <f>J12+J23+J24+J25</f>
        <v>68626</v>
      </c>
      <c r="K11" s="6">
        <f>K12+K23+K25+K24</f>
        <v>69950</v>
      </c>
      <c r="L11" s="6">
        <f>L12+L23+L25+L24</f>
        <v>66540</v>
      </c>
      <c r="M11" s="6">
        <f t="shared" si="3"/>
        <v>53010</v>
      </c>
      <c r="N11" s="6">
        <f t="shared" si="3"/>
        <v>53010</v>
      </c>
      <c r="O11" s="6">
        <f t="shared" si="3"/>
        <v>53010</v>
      </c>
      <c r="P11" s="10">
        <f t="shared" si="2"/>
        <v>832718</v>
      </c>
      <c r="Q11" s="7"/>
    </row>
    <row r="12" spans="1:17" ht="75" customHeight="1">
      <c r="A12" s="8" t="s">
        <v>38</v>
      </c>
      <c r="B12" s="2"/>
      <c r="C12" s="2"/>
      <c r="D12" s="9"/>
      <c r="E12" s="9"/>
      <c r="F12" s="2"/>
      <c r="G12" s="2"/>
      <c r="H12" s="6">
        <f>SUM(H13:H22)</f>
        <v>236786</v>
      </c>
      <c r="I12" s="6">
        <f t="shared" ref="I12:O12" si="4">SUM(I13:I22)</f>
        <v>231786</v>
      </c>
      <c r="J12" s="6">
        <f>SUM(J13:J22)</f>
        <v>53010</v>
      </c>
      <c r="K12" s="6">
        <f>SUM(K13:K22)</f>
        <v>53010</v>
      </c>
      <c r="L12" s="6">
        <f>SUM(L13:L22)</f>
        <v>53010</v>
      </c>
      <c r="M12" s="6">
        <f t="shared" si="4"/>
        <v>53010</v>
      </c>
      <c r="N12" s="6">
        <f t="shared" si="4"/>
        <v>53010</v>
      </c>
      <c r="O12" s="6">
        <f t="shared" si="4"/>
        <v>53010</v>
      </c>
      <c r="P12" s="10">
        <f t="shared" si="2"/>
        <v>786632</v>
      </c>
      <c r="Q12" s="7"/>
    </row>
    <row r="13" spans="1:17" ht="47.25" customHeight="1">
      <c r="A13" s="69" t="s">
        <v>47</v>
      </c>
      <c r="B13" s="55" t="s">
        <v>14</v>
      </c>
      <c r="C13" s="55">
        <v>875</v>
      </c>
      <c r="D13" s="83" t="s">
        <v>19</v>
      </c>
      <c r="E13" s="47" t="s">
        <v>20</v>
      </c>
      <c r="F13" s="43">
        <v>112</v>
      </c>
      <c r="G13" s="75" t="s">
        <v>28</v>
      </c>
      <c r="H13" s="11">
        <v>7949</v>
      </c>
      <c r="I13" s="11">
        <v>8365</v>
      </c>
      <c r="J13" s="11">
        <v>0</v>
      </c>
      <c r="K13" s="11">
        <v>0</v>
      </c>
      <c r="L13" s="11">
        <v>0</v>
      </c>
      <c r="M13" s="13">
        <v>0</v>
      </c>
      <c r="N13" s="13">
        <v>0</v>
      </c>
      <c r="O13" s="13">
        <v>0</v>
      </c>
      <c r="P13" s="10">
        <f t="shared" si="2"/>
        <v>16314</v>
      </c>
      <c r="Q13" s="55" t="s">
        <v>51</v>
      </c>
    </row>
    <row r="14" spans="1:17" ht="47.25" customHeight="1">
      <c r="A14" s="70"/>
      <c r="B14" s="56"/>
      <c r="C14" s="56"/>
      <c r="D14" s="84"/>
      <c r="E14" s="83" t="s">
        <v>41</v>
      </c>
      <c r="F14" s="43">
        <v>112</v>
      </c>
      <c r="G14" s="86"/>
      <c r="H14" s="11">
        <v>0</v>
      </c>
      <c r="I14" s="11">
        <v>0</v>
      </c>
      <c r="J14" s="11">
        <v>0</v>
      </c>
      <c r="K14" s="11">
        <v>6019.8</v>
      </c>
      <c r="L14" s="11">
        <v>0</v>
      </c>
      <c r="M14" s="50">
        <v>0</v>
      </c>
      <c r="N14" s="50">
        <v>0</v>
      </c>
      <c r="O14" s="50">
        <v>0</v>
      </c>
      <c r="P14" s="10">
        <f t="shared" si="2"/>
        <v>6019.8</v>
      </c>
      <c r="Q14" s="56"/>
    </row>
    <row r="15" spans="1:17" ht="47.25" customHeight="1">
      <c r="A15" s="70"/>
      <c r="B15" s="56"/>
      <c r="C15" s="56"/>
      <c r="D15" s="85"/>
      <c r="E15" s="85"/>
      <c r="F15" s="43">
        <v>113</v>
      </c>
      <c r="G15" s="86"/>
      <c r="H15" s="11">
        <v>0</v>
      </c>
      <c r="I15" s="11">
        <v>0</v>
      </c>
      <c r="J15" s="11">
        <v>6780</v>
      </c>
      <c r="K15" s="11">
        <v>5980.2</v>
      </c>
      <c r="L15" s="11">
        <v>0</v>
      </c>
      <c r="M15" s="50">
        <v>0</v>
      </c>
      <c r="N15" s="50">
        <v>0</v>
      </c>
      <c r="O15" s="50">
        <v>0</v>
      </c>
      <c r="P15" s="10">
        <f t="shared" si="2"/>
        <v>12760.2</v>
      </c>
      <c r="Q15" s="56"/>
    </row>
    <row r="16" spans="1:17" ht="47.25" customHeight="1">
      <c r="A16" s="70"/>
      <c r="B16" s="56"/>
      <c r="C16" s="56"/>
      <c r="D16" s="83" t="s">
        <v>50</v>
      </c>
      <c r="E16" s="9" t="s">
        <v>41</v>
      </c>
      <c r="F16" s="43">
        <v>112</v>
      </c>
      <c r="G16" s="86"/>
      <c r="H16" s="11">
        <v>0</v>
      </c>
      <c r="I16" s="11">
        <v>0</v>
      </c>
      <c r="J16" s="11">
        <v>0</v>
      </c>
      <c r="K16" s="11">
        <v>0</v>
      </c>
      <c r="L16" s="11">
        <v>5220</v>
      </c>
      <c r="M16" s="11">
        <v>5220</v>
      </c>
      <c r="N16" s="11">
        <v>5220</v>
      </c>
      <c r="O16" s="11">
        <v>5220</v>
      </c>
      <c r="P16" s="10">
        <f t="shared" si="2"/>
        <v>20880</v>
      </c>
      <c r="Q16" s="56"/>
    </row>
    <row r="17" spans="1:17" ht="47.25" customHeight="1">
      <c r="A17" s="70"/>
      <c r="B17" s="56"/>
      <c r="C17" s="82"/>
      <c r="D17" s="85"/>
      <c r="E17" s="48" t="s">
        <v>41</v>
      </c>
      <c r="F17" s="43">
        <v>113</v>
      </c>
      <c r="G17" s="76"/>
      <c r="H17" s="11">
        <v>0</v>
      </c>
      <c r="I17" s="11">
        <v>0</v>
      </c>
      <c r="J17" s="11">
        <v>0</v>
      </c>
      <c r="K17" s="11">
        <v>0</v>
      </c>
      <c r="L17" s="11">
        <v>6780</v>
      </c>
      <c r="M17" s="11">
        <v>6780</v>
      </c>
      <c r="N17" s="11">
        <v>6780</v>
      </c>
      <c r="O17" s="11">
        <v>6780</v>
      </c>
      <c r="P17" s="10">
        <f t="shared" si="2"/>
        <v>27120</v>
      </c>
      <c r="Q17" s="56"/>
    </row>
    <row r="18" spans="1:17" ht="57" customHeight="1">
      <c r="A18" s="70"/>
      <c r="B18" s="56"/>
      <c r="C18" s="43">
        <v>875</v>
      </c>
      <c r="D18" s="47" t="s">
        <v>21</v>
      </c>
      <c r="E18" s="47" t="s">
        <v>20</v>
      </c>
      <c r="F18" s="43">
        <v>244</v>
      </c>
      <c r="G18" s="12" t="s">
        <v>28</v>
      </c>
      <c r="H18" s="11">
        <v>8500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2"/>
        <v>8500</v>
      </c>
      <c r="Q18" s="46" t="s">
        <v>40</v>
      </c>
    </row>
    <row r="19" spans="1:17" ht="40.5" customHeight="1">
      <c r="A19" s="70"/>
      <c r="B19" s="56"/>
      <c r="C19" s="55">
        <v>875</v>
      </c>
      <c r="D19" s="83" t="s">
        <v>19</v>
      </c>
      <c r="E19" s="47" t="s">
        <v>20</v>
      </c>
      <c r="F19" s="43">
        <v>244</v>
      </c>
      <c r="G19" s="75" t="s">
        <v>28</v>
      </c>
      <c r="H19" s="11">
        <v>215337</v>
      </c>
      <c r="I19" s="11">
        <v>223421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2"/>
        <v>438758</v>
      </c>
      <c r="Q19" s="56" t="s">
        <v>52</v>
      </c>
    </row>
    <row r="20" spans="1:17" ht="40.5" customHeight="1">
      <c r="A20" s="70"/>
      <c r="B20" s="56"/>
      <c r="C20" s="56"/>
      <c r="D20" s="85"/>
      <c r="E20" s="47" t="s">
        <v>41</v>
      </c>
      <c r="F20" s="43">
        <v>244</v>
      </c>
      <c r="G20" s="86"/>
      <c r="H20" s="11">
        <v>0</v>
      </c>
      <c r="I20" s="11">
        <v>0</v>
      </c>
      <c r="J20" s="11">
        <v>46230</v>
      </c>
      <c r="K20" s="11">
        <v>41010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2"/>
        <v>87240</v>
      </c>
      <c r="Q20" s="56"/>
    </row>
    <row r="21" spans="1:17" ht="40.5" customHeight="1">
      <c r="A21" s="70"/>
      <c r="B21" s="56"/>
      <c r="C21" s="82"/>
      <c r="D21" s="49" t="s">
        <v>50</v>
      </c>
      <c r="E21" s="47" t="s">
        <v>41</v>
      </c>
      <c r="F21" s="43">
        <v>244</v>
      </c>
      <c r="G21" s="76"/>
      <c r="H21" s="11">
        <v>0</v>
      </c>
      <c r="I21" s="11">
        <v>0</v>
      </c>
      <c r="J21" s="11">
        <v>0</v>
      </c>
      <c r="K21" s="11">
        <v>0</v>
      </c>
      <c r="L21" s="11">
        <v>41010</v>
      </c>
      <c r="M21" s="11">
        <v>41010</v>
      </c>
      <c r="N21" s="11">
        <v>41010</v>
      </c>
      <c r="O21" s="11">
        <v>41010</v>
      </c>
      <c r="P21" s="10">
        <f t="shared" si="2"/>
        <v>164040</v>
      </c>
      <c r="Q21" s="56"/>
    </row>
    <row r="22" spans="1:17" ht="87.75" customHeight="1">
      <c r="A22" s="71"/>
      <c r="B22" s="56"/>
      <c r="C22" s="2">
        <v>875</v>
      </c>
      <c r="D22" s="9" t="s">
        <v>22</v>
      </c>
      <c r="E22" s="9" t="s">
        <v>20</v>
      </c>
      <c r="F22" s="2">
        <v>612</v>
      </c>
      <c r="G22" s="12" t="s">
        <v>28</v>
      </c>
      <c r="H22" s="13">
        <v>5000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0">
        <f t="shared" si="2"/>
        <v>5000</v>
      </c>
      <c r="Q22" s="53" t="s">
        <v>53</v>
      </c>
    </row>
    <row r="23" spans="1:17" ht="43.5" customHeight="1">
      <c r="A23" s="79" t="s">
        <v>46</v>
      </c>
      <c r="B23" s="56"/>
      <c r="C23" s="2">
        <v>875</v>
      </c>
      <c r="D23" s="83" t="s">
        <v>19</v>
      </c>
      <c r="E23" s="47" t="s">
        <v>44</v>
      </c>
      <c r="F23" s="2">
        <v>244</v>
      </c>
      <c r="G23" s="2" t="s">
        <v>26</v>
      </c>
      <c r="H23" s="13">
        <v>0</v>
      </c>
      <c r="I23" s="13">
        <v>0</v>
      </c>
      <c r="J23" s="10">
        <v>11840</v>
      </c>
      <c r="K23" s="13">
        <v>11940</v>
      </c>
      <c r="L23" s="13">
        <v>12300</v>
      </c>
      <c r="M23" s="13">
        <v>0</v>
      </c>
      <c r="N23" s="13">
        <v>0</v>
      </c>
      <c r="O23" s="13">
        <v>0</v>
      </c>
      <c r="P23" s="10">
        <f t="shared" si="2"/>
        <v>36080</v>
      </c>
      <c r="Q23" s="58" t="s">
        <v>54</v>
      </c>
    </row>
    <row r="24" spans="1:17" ht="43.5" customHeight="1">
      <c r="A24" s="80"/>
      <c r="B24" s="56"/>
      <c r="C24" s="2">
        <v>875</v>
      </c>
      <c r="D24" s="84"/>
      <c r="E24" s="47" t="s">
        <v>45</v>
      </c>
      <c r="F24" s="2">
        <v>244</v>
      </c>
      <c r="G24" s="75" t="s">
        <v>28</v>
      </c>
      <c r="H24" s="13">
        <v>0</v>
      </c>
      <c r="I24" s="13">
        <v>0</v>
      </c>
      <c r="J24" s="10">
        <v>2752</v>
      </c>
      <c r="K24" s="13">
        <v>5000</v>
      </c>
      <c r="L24" s="13">
        <v>1230</v>
      </c>
      <c r="M24" s="13">
        <v>0</v>
      </c>
      <c r="N24" s="13">
        <v>0</v>
      </c>
      <c r="O24" s="13">
        <v>0</v>
      </c>
      <c r="P24" s="10">
        <f t="shared" si="2"/>
        <v>8982</v>
      </c>
      <c r="Q24" s="77"/>
    </row>
    <row r="25" spans="1:17" ht="43.5" customHeight="1">
      <c r="A25" s="81"/>
      <c r="B25" s="82"/>
      <c r="C25" s="2">
        <v>875</v>
      </c>
      <c r="D25" s="85"/>
      <c r="E25" s="47" t="s">
        <v>45</v>
      </c>
      <c r="F25" s="2">
        <v>612</v>
      </c>
      <c r="G25" s="76"/>
      <c r="H25" s="13">
        <v>0</v>
      </c>
      <c r="I25" s="13">
        <v>0</v>
      </c>
      <c r="J25" s="10">
        <v>1024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0">
        <f>SUM(H25:O25)</f>
        <v>1024</v>
      </c>
      <c r="Q25" s="78"/>
    </row>
    <row r="26" spans="1:17" ht="46.5" customHeight="1">
      <c r="A26" s="14" t="s">
        <v>15</v>
      </c>
      <c r="B26" s="2"/>
      <c r="C26" s="2"/>
      <c r="D26" s="9"/>
      <c r="E26" s="15"/>
      <c r="F26" s="2"/>
      <c r="G26" s="2"/>
      <c r="H26" s="10">
        <f>SUM(H27:H30)</f>
        <v>262480</v>
      </c>
      <c r="I26" s="10">
        <f t="shared" ref="I26:O26" si="5">SUM(I27:I30)</f>
        <v>0</v>
      </c>
      <c r="J26" s="10">
        <f t="shared" si="5"/>
        <v>232800</v>
      </c>
      <c r="K26" s="10">
        <f t="shared" si="5"/>
        <v>278800</v>
      </c>
      <c r="L26" s="10">
        <f t="shared" ref="L26" si="6">SUM(L27:L30)</f>
        <v>278800</v>
      </c>
      <c r="M26" s="10">
        <f t="shared" si="5"/>
        <v>0</v>
      </c>
      <c r="N26" s="10">
        <f t="shared" si="5"/>
        <v>0</v>
      </c>
      <c r="O26" s="10">
        <f t="shared" si="5"/>
        <v>0</v>
      </c>
      <c r="P26" s="10">
        <f>SUM(H26:O26)</f>
        <v>1052880</v>
      </c>
      <c r="Q26" s="5"/>
    </row>
    <row r="27" spans="1:17" ht="63" customHeight="1">
      <c r="A27" s="61" t="s">
        <v>39</v>
      </c>
      <c r="B27" s="2" t="s">
        <v>35</v>
      </c>
      <c r="C27" s="15">
        <v>890</v>
      </c>
      <c r="D27" s="9" t="s">
        <v>17</v>
      </c>
      <c r="E27" s="9" t="s">
        <v>18</v>
      </c>
      <c r="F27" s="15">
        <v>540</v>
      </c>
      <c r="G27" s="2" t="s">
        <v>26</v>
      </c>
      <c r="H27" s="13">
        <v>23400</v>
      </c>
      <c r="I27" s="13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3">
        <f>SUM(H27:O27)</f>
        <v>23400</v>
      </c>
      <c r="Q27" s="58" t="s">
        <v>55</v>
      </c>
    </row>
    <row r="28" spans="1:17" ht="54.75" customHeight="1">
      <c r="A28" s="62"/>
      <c r="B28" s="43" t="s">
        <v>24</v>
      </c>
      <c r="C28" s="15">
        <v>904</v>
      </c>
      <c r="D28" s="9" t="s">
        <v>17</v>
      </c>
      <c r="E28" s="9" t="s">
        <v>31</v>
      </c>
      <c r="F28" s="15">
        <v>244</v>
      </c>
      <c r="G28" s="2" t="s">
        <v>27</v>
      </c>
      <c r="H28" s="13">
        <v>4680</v>
      </c>
      <c r="I28" s="13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3">
        <f>SUM(H28:O28)</f>
        <v>4680</v>
      </c>
      <c r="Q28" s="59"/>
    </row>
    <row r="29" spans="1:17" ht="99.75" customHeight="1">
      <c r="A29" s="45" t="s">
        <v>36</v>
      </c>
      <c r="B29" s="2" t="s">
        <v>32</v>
      </c>
      <c r="C29" s="15">
        <v>863</v>
      </c>
      <c r="D29" s="9" t="s">
        <v>30</v>
      </c>
      <c r="E29" s="9" t="s">
        <v>20</v>
      </c>
      <c r="F29" s="15">
        <v>244</v>
      </c>
      <c r="G29" s="2" t="s">
        <v>28</v>
      </c>
      <c r="H29" s="13">
        <v>234400</v>
      </c>
      <c r="I29" s="13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3">
        <f>SUM(H29:O29)</f>
        <v>234400</v>
      </c>
      <c r="Q29" s="17" t="s">
        <v>56</v>
      </c>
    </row>
    <row r="30" spans="1:17" s="18" customFormat="1" ht="79.5" customHeight="1">
      <c r="A30" s="14" t="s">
        <v>42</v>
      </c>
      <c r="B30" s="2" t="s">
        <v>35</v>
      </c>
      <c r="C30" s="15">
        <v>890</v>
      </c>
      <c r="D30" s="9" t="s">
        <v>17</v>
      </c>
      <c r="E30" s="9" t="s">
        <v>43</v>
      </c>
      <c r="F30" s="15">
        <v>540</v>
      </c>
      <c r="G30" s="2" t="s">
        <v>26</v>
      </c>
      <c r="H30" s="13">
        <v>0</v>
      </c>
      <c r="I30" s="13">
        <v>0</v>
      </c>
      <c r="J30" s="16">
        <v>232800</v>
      </c>
      <c r="K30" s="16">
        <v>278800</v>
      </c>
      <c r="L30" s="16">
        <v>278800</v>
      </c>
      <c r="M30" s="16">
        <v>0</v>
      </c>
      <c r="N30" s="16">
        <v>0</v>
      </c>
      <c r="O30" s="16">
        <v>0</v>
      </c>
      <c r="P30" s="13">
        <f>SUM(H30:O30)</f>
        <v>790400</v>
      </c>
      <c r="Q30" s="17" t="s">
        <v>57</v>
      </c>
    </row>
    <row r="31" spans="1:17" ht="20.25" customHeight="1">
      <c r="A31" s="19" t="s">
        <v>29</v>
      </c>
      <c r="B31" s="2"/>
      <c r="C31" s="15"/>
      <c r="D31" s="9"/>
      <c r="E31" s="9"/>
      <c r="F31" s="15"/>
      <c r="G31" s="15"/>
      <c r="H31" s="20">
        <f>SUM(H33:H35)</f>
        <v>499266</v>
      </c>
      <c r="I31" s="20">
        <f t="shared" ref="I31:K31" si="7">SUM(I33:I35)</f>
        <v>231786</v>
      </c>
      <c r="J31" s="21">
        <f t="shared" si="7"/>
        <v>301426</v>
      </c>
      <c r="K31" s="21">
        <f t="shared" si="7"/>
        <v>348750</v>
      </c>
      <c r="L31" s="21">
        <f>SUM(L33:L35)</f>
        <v>345340</v>
      </c>
      <c r="M31" s="21">
        <f>SUM(M33:M35)</f>
        <v>53010</v>
      </c>
      <c r="N31" s="21">
        <f>SUM(N33:N35)</f>
        <v>53010</v>
      </c>
      <c r="O31" s="21">
        <f>SUM(O33:O35)</f>
        <v>53010</v>
      </c>
      <c r="P31" s="20">
        <f>SUM(P33:P35)</f>
        <v>1885598</v>
      </c>
      <c r="Q31" s="3"/>
    </row>
    <row r="32" spans="1:17" ht="18.75">
      <c r="A32" s="22" t="s">
        <v>10</v>
      </c>
      <c r="B32" s="15"/>
      <c r="C32" s="15"/>
      <c r="D32" s="23"/>
      <c r="E32" s="15"/>
      <c r="F32" s="15"/>
      <c r="G32" s="15"/>
      <c r="H32" s="24"/>
      <c r="I32" s="24"/>
      <c r="J32" s="22"/>
      <c r="K32" s="22"/>
      <c r="L32" s="22"/>
      <c r="M32" s="22"/>
      <c r="N32" s="22"/>
      <c r="O32" s="22"/>
      <c r="P32" s="25"/>
      <c r="Q32" s="26"/>
    </row>
    <row r="33" spans="1:17" ht="18.75">
      <c r="A33" s="27" t="s">
        <v>16</v>
      </c>
      <c r="B33" s="15"/>
      <c r="C33" s="15"/>
      <c r="D33" s="23"/>
      <c r="E33" s="15"/>
      <c r="F33" s="15"/>
      <c r="G33" s="15"/>
      <c r="H33" s="25">
        <f>SUM(H13:H22)+H29</f>
        <v>471186</v>
      </c>
      <c r="I33" s="25">
        <f>SUM(I13:I22)+I29</f>
        <v>231786</v>
      </c>
      <c r="J33" s="25">
        <f>SUM(J13:J22)+J29+J24+J25</f>
        <v>56786</v>
      </c>
      <c r="K33" s="25">
        <f>SUM(K13:K22)+K29+K25+K24</f>
        <v>58010</v>
      </c>
      <c r="L33" s="25">
        <f>SUM(L13:L22)+L29+L24</f>
        <v>54240</v>
      </c>
      <c r="M33" s="25">
        <f>SUM(M13:M22)+M29</f>
        <v>53010</v>
      </c>
      <c r="N33" s="25">
        <f>SUM(N13:N22)+N29</f>
        <v>53010</v>
      </c>
      <c r="O33" s="25">
        <f>SUM(O13:O22)+O29</f>
        <v>53010</v>
      </c>
      <c r="P33" s="25">
        <f>SUM(H33:O33)</f>
        <v>1031038</v>
      </c>
      <c r="Q33" s="26"/>
    </row>
    <row r="34" spans="1:17" ht="18.75">
      <c r="A34" s="28" t="s">
        <v>11</v>
      </c>
      <c r="B34" s="15"/>
      <c r="C34" s="15"/>
      <c r="D34" s="23"/>
      <c r="E34" s="15"/>
      <c r="F34" s="15"/>
      <c r="G34" s="15"/>
      <c r="H34" s="29">
        <f>H27</f>
        <v>23400</v>
      </c>
      <c r="I34" s="29">
        <v>0</v>
      </c>
      <c r="J34" s="29">
        <f>J30+J23</f>
        <v>244640</v>
      </c>
      <c r="K34" s="29">
        <f>K30+K23</f>
        <v>290740</v>
      </c>
      <c r="L34" s="29">
        <f>L30+L23</f>
        <v>291100</v>
      </c>
      <c r="M34" s="29">
        <v>0</v>
      </c>
      <c r="N34" s="29">
        <v>0</v>
      </c>
      <c r="O34" s="29">
        <v>0</v>
      </c>
      <c r="P34" s="25">
        <f t="shared" ref="P34:P35" si="8">SUM(H34:O34)</f>
        <v>849880</v>
      </c>
      <c r="Q34" s="26"/>
    </row>
    <row r="35" spans="1:17" ht="18.75">
      <c r="A35" s="28" t="s">
        <v>23</v>
      </c>
      <c r="B35" s="15"/>
      <c r="C35" s="15"/>
      <c r="D35" s="23"/>
      <c r="E35" s="15"/>
      <c r="F35" s="15"/>
      <c r="G35" s="15"/>
      <c r="H35" s="29">
        <f>H28</f>
        <v>4680</v>
      </c>
      <c r="I35" s="29">
        <f t="shared" ref="I35:M35" si="9">I28</f>
        <v>0</v>
      </c>
      <c r="J35" s="29">
        <f t="shared" si="9"/>
        <v>0</v>
      </c>
      <c r="K35" s="29">
        <f t="shared" si="9"/>
        <v>0</v>
      </c>
      <c r="L35" s="29">
        <f t="shared" ref="L35" si="10">L28</f>
        <v>0</v>
      </c>
      <c r="M35" s="29">
        <f t="shared" si="9"/>
        <v>0</v>
      </c>
      <c r="N35" s="29">
        <f t="shared" ref="N35:O35" si="11">N28</f>
        <v>0</v>
      </c>
      <c r="O35" s="29">
        <f t="shared" si="11"/>
        <v>0</v>
      </c>
      <c r="P35" s="25">
        <f t="shared" si="8"/>
        <v>4680</v>
      </c>
      <c r="Q35" s="26"/>
    </row>
    <row r="36" spans="1:17" ht="18.75">
      <c r="A36" s="30"/>
      <c r="B36" s="31"/>
      <c r="C36" s="31"/>
      <c r="D36" s="32"/>
      <c r="E36" s="31"/>
      <c r="F36" s="31"/>
      <c r="G36" s="31"/>
      <c r="H36" s="33"/>
      <c r="I36" s="33"/>
      <c r="J36" s="33"/>
      <c r="K36" s="34"/>
      <c r="L36" s="34"/>
      <c r="M36" s="34"/>
      <c r="N36" s="34"/>
      <c r="O36" s="34"/>
      <c r="P36" s="34"/>
      <c r="Q36" s="35"/>
    </row>
    <row r="37" spans="1:17" ht="18.75">
      <c r="A37" s="18"/>
      <c r="B37" s="36"/>
      <c r="C37" s="36"/>
      <c r="D37" s="37"/>
      <c r="E37" s="36"/>
      <c r="F37" s="36"/>
      <c r="G37" s="36"/>
      <c r="H37" s="38"/>
      <c r="I37" s="38"/>
      <c r="J37" s="38"/>
      <c r="K37" s="18"/>
      <c r="L37" s="18"/>
      <c r="M37" s="18"/>
      <c r="N37" s="18"/>
      <c r="O37" s="18"/>
      <c r="P37" s="18"/>
      <c r="Q37" s="39"/>
    </row>
    <row r="38" spans="1:17" ht="18.75">
      <c r="A38" s="18"/>
      <c r="B38" s="36"/>
      <c r="C38" s="36"/>
      <c r="D38" s="36"/>
      <c r="E38" s="36"/>
      <c r="F38" s="36"/>
      <c r="G38" s="36"/>
      <c r="H38" s="38"/>
      <c r="I38" s="38"/>
      <c r="J38" s="38"/>
      <c r="K38" s="18"/>
      <c r="L38" s="18"/>
      <c r="M38" s="18"/>
      <c r="N38" s="18"/>
      <c r="O38" s="18"/>
      <c r="P38" s="18"/>
      <c r="Q38" s="39"/>
    </row>
    <row r="39" spans="1:17" ht="18.75">
      <c r="A39" s="18"/>
      <c r="B39" s="36"/>
      <c r="C39" s="36"/>
      <c r="D39" s="36"/>
      <c r="E39" s="36"/>
      <c r="F39" s="36"/>
      <c r="G39" s="36"/>
      <c r="H39" s="38"/>
      <c r="I39" s="38"/>
      <c r="J39" s="38"/>
      <c r="K39" s="18"/>
      <c r="L39" s="18"/>
      <c r="M39" s="18"/>
      <c r="N39" s="18"/>
      <c r="O39" s="18"/>
      <c r="P39" s="18"/>
      <c r="Q39" s="39"/>
    </row>
    <row r="40" spans="1:17" ht="18.75">
      <c r="A40" s="18"/>
      <c r="B40" s="36"/>
      <c r="C40" s="36"/>
      <c r="D40" s="36"/>
      <c r="E40" s="36"/>
      <c r="F40" s="36"/>
      <c r="G40" s="36"/>
      <c r="H40" s="38"/>
      <c r="I40" s="38"/>
      <c r="J40" s="38"/>
      <c r="K40" s="18"/>
      <c r="L40" s="18"/>
      <c r="M40" s="18"/>
      <c r="N40" s="18"/>
      <c r="O40" s="18"/>
      <c r="P40" s="18"/>
      <c r="Q40" s="39"/>
    </row>
    <row r="41" spans="1:17" ht="18.75">
      <c r="A41" s="18"/>
      <c r="B41" s="36"/>
      <c r="C41" s="36"/>
      <c r="D41" s="36"/>
      <c r="E41" s="36"/>
      <c r="F41" s="36"/>
      <c r="G41" s="36"/>
      <c r="H41" s="38"/>
      <c r="I41" s="38"/>
      <c r="J41" s="38"/>
      <c r="K41" s="18"/>
      <c r="L41" s="18"/>
      <c r="M41" s="18"/>
      <c r="N41" s="18"/>
      <c r="O41" s="18"/>
      <c r="P41" s="18"/>
      <c r="Q41" s="39"/>
    </row>
    <row r="42" spans="1:17" ht="18.75">
      <c r="A42" s="18"/>
      <c r="B42" s="36"/>
      <c r="C42" s="36"/>
      <c r="D42" s="36"/>
      <c r="E42" s="36"/>
      <c r="F42" s="36"/>
      <c r="G42" s="36"/>
      <c r="H42" s="38"/>
      <c r="I42" s="38"/>
      <c r="J42" s="38"/>
      <c r="K42" s="18"/>
      <c r="L42" s="18"/>
      <c r="M42" s="18"/>
      <c r="N42" s="18"/>
      <c r="O42" s="18"/>
      <c r="P42" s="18"/>
      <c r="Q42" s="39"/>
    </row>
    <row r="43" spans="1:17" ht="18.75">
      <c r="B43" s="40"/>
      <c r="C43" s="40"/>
      <c r="D43" s="40"/>
      <c r="E43" s="40"/>
      <c r="F43" s="40"/>
      <c r="G43" s="40"/>
      <c r="H43" s="41"/>
      <c r="I43" s="41"/>
      <c r="J43" s="41"/>
    </row>
    <row r="44" spans="1:17" ht="18.75">
      <c r="B44" s="40"/>
      <c r="C44" s="40"/>
      <c r="D44" s="40"/>
      <c r="E44" s="40"/>
      <c r="F44" s="40"/>
      <c r="G44" s="40"/>
      <c r="H44" s="41"/>
      <c r="I44" s="41"/>
      <c r="J44" s="41"/>
      <c r="Q44" s="42" t="s">
        <v>37</v>
      </c>
    </row>
    <row r="45" spans="1:17" ht="18.75">
      <c r="B45" s="40"/>
      <c r="C45" s="40"/>
      <c r="D45" s="40"/>
      <c r="E45" s="40"/>
      <c r="F45" s="40"/>
      <c r="G45" s="40"/>
      <c r="H45" s="41"/>
      <c r="I45" s="41"/>
      <c r="J45" s="41"/>
    </row>
    <row r="46" spans="1:17" ht="18.75">
      <c r="B46" s="40"/>
      <c r="C46" s="40"/>
      <c r="D46" s="40"/>
      <c r="E46" s="40"/>
      <c r="F46" s="40"/>
      <c r="G46" s="40"/>
      <c r="H46" s="41"/>
      <c r="I46" s="41"/>
      <c r="J46" s="41"/>
    </row>
    <row r="47" spans="1:17" ht="18.75">
      <c r="B47" s="40"/>
      <c r="C47" s="40"/>
      <c r="D47" s="40"/>
      <c r="E47" s="40"/>
      <c r="F47" s="40"/>
      <c r="G47" s="40"/>
      <c r="H47" s="41"/>
      <c r="I47" s="41"/>
      <c r="J47" s="41"/>
    </row>
    <row r="48" spans="1:17" ht="18.75">
      <c r="B48" s="40"/>
      <c r="C48" s="40"/>
      <c r="D48" s="40"/>
      <c r="E48" s="40"/>
      <c r="F48" s="40"/>
      <c r="G48" s="40"/>
      <c r="H48" s="41"/>
      <c r="I48" s="41"/>
      <c r="J48" s="41"/>
    </row>
    <row r="49" spans="2:10" ht="18.75">
      <c r="B49" s="40"/>
      <c r="C49" s="40"/>
      <c r="D49" s="40"/>
      <c r="E49" s="40"/>
      <c r="F49" s="40"/>
      <c r="G49" s="40"/>
      <c r="H49" s="41"/>
      <c r="I49" s="41"/>
      <c r="J49" s="41"/>
    </row>
    <row r="50" spans="2:10" ht="18.75">
      <c r="B50" s="40"/>
      <c r="C50" s="40"/>
      <c r="D50" s="40"/>
      <c r="E50" s="40"/>
      <c r="F50" s="40"/>
      <c r="G50" s="40"/>
      <c r="H50" s="41"/>
      <c r="I50" s="41"/>
      <c r="J50" s="41"/>
    </row>
    <row r="51" spans="2:10" ht="18.75">
      <c r="B51" s="40"/>
      <c r="C51" s="40"/>
      <c r="D51" s="40"/>
      <c r="E51" s="40"/>
      <c r="F51" s="40"/>
      <c r="G51" s="40"/>
      <c r="H51" s="41"/>
      <c r="I51" s="41"/>
      <c r="J51" s="41"/>
    </row>
  </sheetData>
  <mergeCells count="29">
    <mergeCell ref="E14:E15"/>
    <mergeCell ref="Q13:Q17"/>
    <mergeCell ref="C19:C21"/>
    <mergeCell ref="G19:G21"/>
    <mergeCell ref="Q19:Q21"/>
    <mergeCell ref="G13:G17"/>
    <mergeCell ref="A23:A25"/>
    <mergeCell ref="B13:B25"/>
    <mergeCell ref="D23:D25"/>
    <mergeCell ref="D19:D20"/>
    <mergeCell ref="C13:C17"/>
    <mergeCell ref="D16:D17"/>
    <mergeCell ref="D13:D15"/>
    <mergeCell ref="P1:Q1"/>
    <mergeCell ref="A5:A6"/>
    <mergeCell ref="B5:B6"/>
    <mergeCell ref="P2:Q2"/>
    <mergeCell ref="Q27:Q28"/>
    <mergeCell ref="A3:Q3"/>
    <mergeCell ref="A27:A28"/>
    <mergeCell ref="G5:G6"/>
    <mergeCell ref="A8:Q8"/>
    <mergeCell ref="Q5:Q6"/>
    <mergeCell ref="A13:A22"/>
    <mergeCell ref="A9:Q9"/>
    <mergeCell ref="C5:F5"/>
    <mergeCell ref="I5:P5"/>
    <mergeCell ref="G24:G25"/>
    <mergeCell ref="Q23:Q25"/>
  </mergeCells>
  <phoneticPr fontId="0" type="noConversion"/>
  <pageMargins left="0.51181102362204722" right="0.31496062992125984" top="0.74803149606299213" bottom="0.35433070866141736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КРУДОР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2018-06-08T06:52:22Z</cp:lastPrinted>
  <dcterms:created xsi:type="dcterms:W3CDTF">2007-03-12T09:21:02Z</dcterms:created>
  <dcterms:modified xsi:type="dcterms:W3CDTF">2018-09-24T12:54:26Z</dcterms:modified>
</cp:coreProperties>
</file>