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05" yWindow="135" windowWidth="1944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41" i="1"/>
  <c r="Q36"/>
  <c r="Q37"/>
  <c r="Q38"/>
  <c r="Q35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9"/>
  <c r="M41"/>
  <c r="J41"/>
  <c r="K41"/>
  <c r="L41"/>
  <c r="N41"/>
  <c r="O41"/>
  <c r="I41"/>
  <c r="M38" l="1"/>
  <c r="M12"/>
  <c r="M36"/>
  <c r="Q41"/>
  <c r="K12"/>
</calcChain>
</file>

<file path=xl/sharedStrings.xml><?xml version="1.0" encoding="utf-8"?>
<sst xmlns="http://schemas.openxmlformats.org/spreadsheetml/2006/main" count="102" uniqueCount="64">
  <si>
    <t xml:space="preserve">Приложение № 2 </t>
  </si>
  <si>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</si>
  <si>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</si>
  <si>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</si>
  <si>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</si>
  <si>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</si>
  <si>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</si>
  <si>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</si>
  <si>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</si>
  <si>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</si>
  <si>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</si>
  <si>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</si>
  <si>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</si>
  <si>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Цель подпрограммы: обеспечение равных условий для устойчивого и эффективного исполнения расходных обязательств бюджетов муниципальных образований, обеспечение сбалансированности и повышение финансовой самостоятельности   местных бюджетов.</t>
  </si>
  <si>
    <t>Задача 1: Создание условий для обеспечения финансовой устойчивости бюджетов муниципальных образований</t>
  </si>
  <si>
    <t xml:space="preserve">Мероприятие 1.1: Предоставление дотаций на выравнивание бюджетной обеспеченности муниципальных районов (городских округов) из регионального фонда финансовой поддержки </t>
  </si>
  <si>
    <t>Финансовое управление администрации Богучанского района</t>
  </si>
  <si>
    <t>Отсутствие  в местных бюджетах просроченной кредиторской задолженности по выплате заработной платы с начислениями работникам бюджетной сферы  и по исполнению обязательств перед  гражданами,  ежегодно</t>
  </si>
  <si>
    <t xml:space="preserve">Финансовое управление администрации Богучанского района </t>
  </si>
  <si>
    <t>Заинтересованность руководителей учреждений по привлечению молодых специалистов и недопущения отвлечения средств фонда  стимулирующих выплат учреждений на гарантированную выплату производимую указанной категории работников</t>
  </si>
  <si>
    <r>
      <t>Мероприятие 1.6:</t>
    </r>
    <r>
      <rPr>
        <sz val="9"/>
        <color theme="1"/>
        <rFont val="Calibri"/>
        <family val="2"/>
        <charset val="204"/>
        <scheme val="minor"/>
      </rPr>
      <t xml:space="preserve"> </t>
    </r>
    <r>
      <rPr>
        <sz val="9"/>
        <color theme="1"/>
        <rFont val="Times New Roman"/>
        <family val="1"/>
        <charset val="204"/>
      </rPr>
      <t>Межбюджетные трансферты для реализации проектов по благоустройству территорий поселений, городских округов</t>
    </r>
  </si>
  <si>
    <t>Проведение выборов в органы местного самоуправления</t>
  </si>
  <si>
    <t>снижение  размера региональной выплаты</t>
  </si>
  <si>
    <t>Задача 2: Повышение заинтересованности органов местного самоуправления в росте налогового потенциала</t>
  </si>
  <si>
    <t>Х</t>
  </si>
  <si>
    <t>Рост объема налоговых и неналоговых доходов местных бюджетов в общем объеме доходов местных бюджетов (2,4 млн. рублей в 2014 году)</t>
  </si>
  <si>
    <t>Задача 3:  Повышение качества реализации органами местного самоуправления закрепленных за ними полномочий</t>
  </si>
  <si>
    <t>Выполнение государственных полномочий</t>
  </si>
  <si>
    <t>Задача 4: Повышение качества управления муниципальными финансами.</t>
  </si>
  <si>
    <t> 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</si>
  <si>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Итого по подпрограмме</t>
  </si>
  <si>
    <t>х</t>
  </si>
  <si>
    <t xml:space="preserve">к подпрограмме «Создание условий для эффективного и ответственного
 управления муниципальными финансами, повышения устойчивости
 бюджетов муниципальных образований» </t>
  </si>
  <si>
    <t xml:space="preserve">Мероприятие 1.7:
Межбюджетные трансферты на проведение выборов в органы местного самоуправления </t>
  </si>
  <si>
    <t>Мероприятие 1.8
:Межбюджетные трансферты на частичное финансирование (возмещение) расходов на повышение минимальных размеров окладов, ставок заработной платы работников бюджетной сферы края, которым предоставляется региональная выплата, с 1 октября 2014 года на 10 процентов</t>
  </si>
  <si>
    <t xml:space="preserve">Мероприятие 1.5:Межбюджетные трансферты на персональные выплаты, устанавливаемые в целях повышения оплаты труда молодым специалистам </t>
  </si>
  <si>
    <t>Мероприятие 1.4:
Предоставление межбюджетных трансфертов на частичное финансирование (возмещение) расходов на региональные выплаты и выплаты, обеспечивающие уровень заработной платы  работников бюджетной сферы не ниже размера минимальной заработной платы (минимального размера оплаты труда)</t>
  </si>
  <si>
    <t>Мероприятие 1.2:Предоставление межбюджетных трансфертов на поддержку мер по обеспечению сбалансированности бюджетов поселений</t>
  </si>
  <si>
    <t>Ожидаемый результат от реализации подпрограммного мероприятия(в натуральном выражении)</t>
  </si>
  <si>
    <t xml:space="preserve">Мероприятие 1.3:Предоставление дотаций на выравнивание  бюджетной обеспеченности  за счет средств районного фонда финансовой поддержки бюджетам поселений </t>
  </si>
  <si>
    <t xml:space="preserve">Мероприятие 2.1:Сохранение единых нормативов отчислений в местные бюджеты от налога на прибыль организаций и от налога на доходы физических лиц </t>
  </si>
  <si>
    <t>Мероприятие 3.1
:Предоставление субвенций бюджетам поселений на реализацию государственных полномочий по первичному воинскому учету  на территориях, где отсутствуют военные комиссариаты</t>
  </si>
  <si>
    <t>Мероприятие 3.2:
Предоставление субвенций бюджетам поселений на реализацию государственных полномочий по созданию и обеспечению  деятельности  административных комиссий</t>
  </si>
  <si>
    <t>Мероприятие 4.1
:Проведение регулярного и оперативного мониторинга финансовой ситуации в муниципальных образованиях</t>
  </si>
  <si>
    <t>2019 год</t>
  </si>
  <si>
    <t>0503</t>
  </si>
  <si>
    <t xml:space="preserve">Мероприятие 1.9 Межбюджетные трансферты для реализации проектов по решению вопросов местного значения сельских поселений </t>
  </si>
  <si>
    <t>1403</t>
  </si>
  <si>
    <t>благоустройство населенных пунктов</t>
  </si>
  <si>
    <t>повышение качества услуг</t>
  </si>
  <si>
    <t>0801</t>
  </si>
  <si>
    <t xml:space="preserve">Перечень мероприятий подпрограммы </t>
  </si>
  <si>
    <t>2020 год</t>
  </si>
  <si>
    <t>Мероприятие 1.10 Средства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</si>
  <si>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Мероприятие 1.11 Средства на  повышение  размеров оплаты труда  работников  бюджетной сферы Красноярского края с 1 января 2018 года на 4 процента </t>
  </si>
  <si>
    <t>1101</t>
  </si>
  <si>
    <t>повышение оплаты труда работникам бюджетной сферы на 4 процента</t>
  </si>
  <si>
    <t xml:space="preserve"> реализация проектов по благоустройству территорий поселений</t>
  </si>
  <si>
    <t xml:space="preserve"> </t>
  </si>
  <si>
    <t xml:space="preserve">Мероприятие 1.12 Средства на частичное финансирование (возмещение) расходов на повышение размеров оплаты труда отдельным категориям работников бюджетной сферы </t>
  </si>
  <si>
    <t>повышение оплаты труда  дупутатам, выборным должностным лицам местного самоуправления, осуществляющих свои полномочия на постоянной основе, лиц замещающих иные муниципальные должности, и муниципальных служащих  на 20 процентов с 1 сентября 2018 года</t>
  </si>
  <si>
    <t>2021 год</t>
  </si>
  <si>
    <t>Итого за 2014-2021 годы</t>
  </si>
  <si>
    <t xml:space="preserve">Минимальный размер бюджетной обеспеченности поселений после выравнивания 
2012 год - 2152 рублей,2013   - 2469 рублей, 2014 год – не менее 2768 рублей,2015 год  - не менее 3081 рублей,2016 год – не менее 2925 рублей,2017 год  – не менее 3157 рублей,2018 год  – не менее 1748 рублей, 2019-2021 годы не менее 1998 рублей.
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</si>
</sst>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Fill="1"/>
    <xf numFmtId="0" fontId="3" fillId="0" borderId="6" xfId="0" applyFont="1" applyFill="1" applyBorder="1" applyAlignment="1">
      <alignment horizontal="center" wrapText="1"/>
    </xf>
    <xf numFmtId="164" fontId="3" fillId="0" borderId="6" xfId="1" applyFont="1" applyFill="1" applyBorder="1" applyAlignment="1">
      <alignment vertical="top"/>
    </xf>
    <xf numFmtId="164" fontId="4" fillId="0" borderId="6" xfId="1" applyFont="1" applyFill="1" applyBorder="1" applyAlignment="1">
      <alignment vertical="top"/>
    </xf>
    <xf numFmtId="0" fontId="3" fillId="0" borderId="6" xfId="0" applyFont="1" applyFill="1" applyBorder="1" applyAlignment="1">
      <alignment horizontal="center" vertical="top"/>
    </xf>
    <xf numFmtId="164" fontId="5" fillId="0" borderId="14" xfId="0" applyNumberFormat="1" applyFont="1" applyFill="1" applyBorder="1" applyAlignment="1">
      <alignment vertical="top"/>
    </xf>
    <xf numFmtId="0" fontId="3" fillId="0" borderId="14" xfId="0" applyFont="1" applyFill="1" applyBorder="1" applyAlignment="1">
      <alignment wrapText="1"/>
    </xf>
    <xf numFmtId="164" fontId="3" fillId="0" borderId="14" xfId="1" applyFont="1" applyFill="1" applyBorder="1" applyAlignment="1">
      <alignment vertical="top" wrapText="1"/>
    </xf>
    <xf numFmtId="164" fontId="4" fillId="0" borderId="14" xfId="1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164" fontId="3" fillId="0" borderId="6" xfId="1" applyFont="1" applyFill="1" applyBorder="1" applyAlignment="1">
      <alignment horizontal="center" vertical="top"/>
    </xf>
    <xf numFmtId="164" fontId="3" fillId="0" borderId="6" xfId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justify" vertical="top" wrapText="1"/>
    </xf>
    <xf numFmtId="164" fontId="3" fillId="0" borderId="6" xfId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/>
    </xf>
    <xf numFmtId="0" fontId="3" fillId="0" borderId="6" xfId="0" applyFont="1" applyFill="1" applyBorder="1" applyAlignment="1">
      <alignment vertical="top" wrapText="1"/>
    </xf>
    <xf numFmtId="49" fontId="3" fillId="0" borderId="6" xfId="0" applyNumberFormat="1" applyFont="1" applyFill="1" applyBorder="1" applyAlignment="1">
      <alignment vertical="top"/>
    </xf>
    <xf numFmtId="0" fontId="3" fillId="0" borderId="14" xfId="0" applyFont="1" applyFill="1" applyBorder="1" applyAlignment="1">
      <alignment vertical="top"/>
    </xf>
    <xf numFmtId="164" fontId="3" fillId="0" borderId="14" xfId="1" applyFont="1" applyFill="1" applyBorder="1" applyAlignment="1">
      <alignment vertical="top"/>
    </xf>
    <xf numFmtId="164" fontId="0" fillId="0" borderId="14" xfId="1" applyFont="1" applyFill="1" applyBorder="1" applyAlignment="1">
      <alignment vertical="top"/>
    </xf>
    <xf numFmtId="0" fontId="0" fillId="0" borderId="6" xfId="0" applyFill="1" applyBorder="1"/>
    <xf numFmtId="0" fontId="2" fillId="0" borderId="6" xfId="0" applyFont="1" applyFill="1" applyBorder="1" applyAlignment="1">
      <alignment vertical="top" wrapText="1"/>
    </xf>
    <xf numFmtId="0" fontId="0" fillId="2" borderId="0" xfId="0" applyFill="1"/>
    <xf numFmtId="0" fontId="5" fillId="0" borderId="14" xfId="0" applyFont="1" applyFill="1" applyBorder="1" applyAlignment="1">
      <alignment vertical="top"/>
    </xf>
    <xf numFmtId="0" fontId="3" fillId="0" borderId="7" xfId="0" applyFont="1" applyFill="1" applyBorder="1" applyAlignment="1">
      <alignment horizontal="left" vertical="top" wrapText="1"/>
    </xf>
    <xf numFmtId="164" fontId="0" fillId="0" borderId="6" xfId="1" applyFont="1" applyFill="1" applyBorder="1" applyAlignment="1">
      <alignment vertical="top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64" fontId="0" fillId="0" borderId="6" xfId="1" applyFont="1" applyFill="1" applyBorder="1" applyAlignment="1">
      <alignment vertical="top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14" xfId="0" applyFont="1" applyFill="1" applyBorder="1" applyAlignment="1">
      <alignment vertical="top"/>
    </xf>
    <xf numFmtId="0" fontId="5" fillId="0" borderId="15" xfId="0" applyFont="1" applyFill="1" applyBorder="1" applyAlignment="1">
      <alignment vertical="top"/>
    </xf>
    <xf numFmtId="0" fontId="3" fillId="0" borderId="0" xfId="0" applyFont="1" applyFill="1" applyAlignment="1">
      <alignment horizontal="justify"/>
    </xf>
    <xf numFmtId="0" fontId="3" fillId="0" borderId="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vertical="top" wrapText="1"/>
    </xf>
    <xf numFmtId="0" fontId="3" fillId="0" borderId="6" xfId="0" applyFont="1" applyFill="1" applyBorder="1" applyAlignment="1">
      <alignment vertical="top"/>
    </xf>
    <xf numFmtId="49" fontId="3" fillId="0" borderId="6" xfId="0" applyNumberFormat="1" applyFont="1" applyFill="1" applyBorder="1" applyAlignment="1">
      <alignment horizontal="right" vertical="top"/>
    </xf>
    <xf numFmtId="0" fontId="3" fillId="0" borderId="14" xfId="0" applyFont="1" applyFill="1" applyBorder="1" applyAlignment="1">
      <alignment vertical="top" wrapText="1"/>
    </xf>
    <xf numFmtId="0" fontId="3" fillId="0" borderId="16" xfId="0" applyFont="1" applyFill="1" applyBorder="1" applyAlignment="1">
      <alignment vertical="top" wrapText="1"/>
    </xf>
    <xf numFmtId="0" fontId="3" fillId="0" borderId="15" xfId="0" applyFont="1" applyFill="1" applyBorder="1" applyAlignment="1">
      <alignment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/>
    </xf>
    <xf numFmtId="49" fontId="3" fillId="0" borderId="7" xfId="0" applyNumberFormat="1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/>
    </xf>
    <xf numFmtId="49" fontId="3" fillId="0" borderId="8" xfId="0" applyNumberFormat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justify" vertical="top" wrapText="1"/>
    </xf>
    <xf numFmtId="0" fontId="5" fillId="0" borderId="6" xfId="0" applyFont="1" applyFill="1" applyBorder="1" applyAlignment="1">
      <alignment horizontal="justify" vertical="top" wrapText="1"/>
    </xf>
    <xf numFmtId="0" fontId="3" fillId="0" borderId="14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vertical="top"/>
    </xf>
    <xf numFmtId="0" fontId="3" fillId="0" borderId="15" xfId="0" applyFont="1" applyFill="1" applyBorder="1" applyAlignment="1">
      <alignment vertical="top"/>
    </xf>
    <xf numFmtId="0" fontId="3" fillId="0" borderId="6" xfId="0" applyFont="1" applyFill="1" applyBorder="1" applyAlignment="1">
      <alignment horizontal="justify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1"/>
  <sheetViews>
    <sheetView tabSelected="1" topLeftCell="E1" workbookViewId="0">
      <pane ySplit="3" topLeftCell="A7" activePane="bottomLeft" state="frozen"/>
      <selection pane="bottomLeft" activeCell="N38" sqref="N38"/>
    </sheetView>
  </sheetViews>
  <sheetFormatPr defaultRowHeight="15"/>
  <cols>
    <col min="1" max="1" width="25" customWidth="1"/>
    <col min="2" max="2" width="0.140625" customWidth="1"/>
    <col min="3" max="3" width="11.85546875" customWidth="1"/>
    <col min="4" max="4" width="3.140625" hidden="1" customWidth="1"/>
    <col min="5" max="5" width="4.85546875" customWidth="1"/>
    <col min="6" max="6" width="6.140625" customWidth="1"/>
    <col min="7" max="7" width="9.7109375" customWidth="1"/>
    <col min="8" max="8" width="5.140625" customWidth="1"/>
    <col min="9" max="9" width="15.28515625" customWidth="1"/>
    <col min="10" max="10" width="14.7109375" style="1" customWidth="1"/>
    <col min="11" max="11" width="15.28515625" style="1" customWidth="1"/>
    <col min="12" max="12" width="15.5703125" style="1" customWidth="1"/>
    <col min="13" max="13" width="15.7109375" style="1" customWidth="1"/>
    <col min="14" max="16" width="13.85546875" style="23" customWidth="1"/>
    <col min="17" max="17" width="14.7109375" style="1" customWidth="1"/>
    <col min="18" max="18" width="31.140625" customWidth="1"/>
  </cols>
  <sheetData>
    <row r="1" spans="1:18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ht="36" customHeight="1">
      <c r="A2" s="28" t="s">
        <v>32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>
      <c r="A3" s="37"/>
      <c r="B3" s="1"/>
      <c r="C3" s="1"/>
      <c r="D3" s="1"/>
      <c r="E3" s="1"/>
      <c r="F3" s="1"/>
      <c r="G3" s="1"/>
      <c r="H3" s="1"/>
      <c r="I3" s="1"/>
      <c r="N3" s="1"/>
      <c r="O3" s="1"/>
      <c r="P3" s="1"/>
      <c r="R3" s="1"/>
    </row>
    <row r="4" spans="1:18">
      <c r="A4" s="38" t="s">
        <v>51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</row>
    <row r="5" spans="1:18" ht="15" customHeight="1">
      <c r="A5" s="39" t="s">
        <v>1</v>
      </c>
      <c r="B5" s="39" t="s">
        <v>2</v>
      </c>
      <c r="C5" s="39"/>
      <c r="D5" s="39"/>
      <c r="E5" s="39" t="s">
        <v>3</v>
      </c>
      <c r="F5" s="39"/>
      <c r="G5" s="39"/>
      <c r="H5" s="39"/>
      <c r="I5" s="40"/>
      <c r="J5" s="40"/>
      <c r="K5" s="40"/>
      <c r="L5" s="40"/>
      <c r="M5" s="40"/>
      <c r="N5" s="40"/>
      <c r="O5" s="40"/>
      <c r="P5" s="40"/>
      <c r="Q5" s="41"/>
      <c r="R5" s="32" t="s">
        <v>38</v>
      </c>
    </row>
    <row r="6" spans="1:18" ht="34.5" customHeight="1">
      <c r="A6" s="39"/>
      <c r="B6" s="39"/>
      <c r="C6" s="39"/>
      <c r="D6" s="39"/>
      <c r="E6" s="2" t="s">
        <v>4</v>
      </c>
      <c r="F6" s="2" t="s">
        <v>5</v>
      </c>
      <c r="G6" s="7" t="s">
        <v>6</v>
      </c>
      <c r="H6" s="2" t="s">
        <v>7</v>
      </c>
      <c r="I6" s="42" t="s">
        <v>8</v>
      </c>
      <c r="J6" s="2" t="s">
        <v>9</v>
      </c>
      <c r="K6" s="2" t="s">
        <v>10</v>
      </c>
      <c r="L6" s="7" t="s">
        <v>11</v>
      </c>
      <c r="M6" s="7" t="s">
        <v>12</v>
      </c>
      <c r="N6" s="7" t="s">
        <v>44</v>
      </c>
      <c r="O6" s="7" t="s">
        <v>52</v>
      </c>
      <c r="P6" s="7" t="s">
        <v>61</v>
      </c>
      <c r="Q6" s="10" t="s">
        <v>62</v>
      </c>
      <c r="R6" s="33"/>
    </row>
    <row r="7" spans="1:18" ht="30" customHeight="1" thickBot="1">
      <c r="A7" s="43" t="s">
        <v>13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5"/>
    </row>
    <row r="8" spans="1:18">
      <c r="A8" s="46" t="s">
        <v>14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8"/>
    </row>
    <row r="9" spans="1:18" ht="77.25" customHeight="1">
      <c r="A9" s="49" t="s">
        <v>15</v>
      </c>
      <c r="B9" s="49" t="s">
        <v>16</v>
      </c>
      <c r="C9" s="49"/>
      <c r="D9" s="49"/>
      <c r="E9" s="15">
        <v>890</v>
      </c>
      <c r="F9" s="15">
        <v>1401</v>
      </c>
      <c r="G9" s="15">
        <v>1117601</v>
      </c>
      <c r="H9" s="18">
        <v>511</v>
      </c>
      <c r="I9" s="19">
        <v>24150400</v>
      </c>
      <c r="J9" s="19">
        <v>23151300</v>
      </c>
      <c r="K9" s="26"/>
      <c r="L9" s="8"/>
      <c r="M9" s="8"/>
      <c r="N9" s="8"/>
      <c r="O9" s="8"/>
      <c r="P9" s="8"/>
      <c r="Q9" s="12">
        <f>SUM(I9:P9)</f>
        <v>47301700</v>
      </c>
      <c r="R9" s="49" t="s">
        <v>63</v>
      </c>
    </row>
    <row r="10" spans="1:18" ht="52.5" customHeight="1">
      <c r="A10" s="49"/>
      <c r="B10" s="49"/>
      <c r="C10" s="49"/>
      <c r="D10" s="49"/>
      <c r="E10" s="15">
        <v>890</v>
      </c>
      <c r="F10" s="15">
        <v>1401</v>
      </c>
      <c r="G10" s="15">
        <v>1110076010</v>
      </c>
      <c r="H10" s="18">
        <v>511</v>
      </c>
      <c r="I10" s="20"/>
      <c r="J10" s="20"/>
      <c r="K10" s="3">
        <v>23885200</v>
      </c>
      <c r="L10" s="8">
        <v>26666200</v>
      </c>
      <c r="M10" s="8">
        <v>37201800</v>
      </c>
      <c r="N10" s="8">
        <v>41401000</v>
      </c>
      <c r="O10" s="8">
        <v>33120800</v>
      </c>
      <c r="P10" s="8">
        <v>33120800</v>
      </c>
      <c r="Q10" s="12">
        <f t="shared" ref="Q10:Q30" si="0">SUM(I10:P10)</f>
        <v>195395800</v>
      </c>
      <c r="R10" s="49"/>
    </row>
    <row r="11" spans="1:18" ht="87.75" customHeight="1">
      <c r="A11" s="50" t="s">
        <v>37</v>
      </c>
      <c r="B11" s="49" t="s">
        <v>16</v>
      </c>
      <c r="C11" s="49"/>
      <c r="D11" s="49"/>
      <c r="E11" s="15">
        <v>890</v>
      </c>
      <c r="F11" s="15">
        <v>1403</v>
      </c>
      <c r="G11" s="15">
        <v>1118012</v>
      </c>
      <c r="H11" s="18">
        <v>540</v>
      </c>
      <c r="I11" s="19">
        <v>40904000</v>
      </c>
      <c r="J11" s="19">
        <v>45688900</v>
      </c>
      <c r="K11" s="26"/>
      <c r="L11" s="8"/>
      <c r="M11" s="8"/>
      <c r="N11" s="8"/>
      <c r="O11" s="8"/>
      <c r="P11" s="8"/>
      <c r="Q11" s="12">
        <f t="shared" si="0"/>
        <v>86592900</v>
      </c>
      <c r="R11" s="30" t="s">
        <v>17</v>
      </c>
    </row>
    <row r="12" spans="1:18" ht="23.25" customHeight="1">
      <c r="A12" s="50"/>
      <c r="B12" s="51"/>
      <c r="C12" s="51"/>
      <c r="D12" s="51"/>
      <c r="E12" s="15">
        <v>890</v>
      </c>
      <c r="F12" s="15">
        <v>1403</v>
      </c>
      <c r="G12" s="15">
        <v>1110080120</v>
      </c>
      <c r="H12" s="18">
        <v>540</v>
      </c>
      <c r="I12" s="20"/>
      <c r="J12" s="20"/>
      <c r="K12" s="3">
        <f>39945400+1250000+1128000+1413000</f>
        <v>43736400</v>
      </c>
      <c r="L12" s="8">
        <v>36937338</v>
      </c>
      <c r="M12" s="8">
        <f>22623400+817141.4+185300+200000+400000+1826000</f>
        <v>26051841.399999999</v>
      </c>
      <c r="N12" s="8">
        <v>37390300</v>
      </c>
      <c r="O12" s="8">
        <v>18693000</v>
      </c>
      <c r="P12" s="8">
        <v>18693000</v>
      </c>
      <c r="Q12" s="12">
        <f t="shared" si="0"/>
        <v>181501879.40000001</v>
      </c>
      <c r="R12" s="31"/>
    </row>
    <row r="13" spans="1:18" ht="47.25" customHeight="1">
      <c r="A13" s="30" t="s">
        <v>39</v>
      </c>
      <c r="B13" s="49" t="s">
        <v>18</v>
      </c>
      <c r="C13" s="49"/>
      <c r="D13" s="49"/>
      <c r="E13" s="15">
        <v>890</v>
      </c>
      <c r="F13" s="15">
        <v>1401</v>
      </c>
      <c r="G13" s="15">
        <v>1118013</v>
      </c>
      <c r="H13" s="18">
        <v>511</v>
      </c>
      <c r="I13" s="19">
        <v>35381300</v>
      </c>
      <c r="J13" s="19">
        <v>37443800</v>
      </c>
      <c r="K13" s="26"/>
      <c r="L13" s="9"/>
      <c r="M13" s="9"/>
      <c r="N13" s="9"/>
      <c r="O13" s="9"/>
      <c r="P13" s="9"/>
      <c r="Q13" s="12">
        <f t="shared" si="0"/>
        <v>72825100</v>
      </c>
      <c r="R13" s="49" t="s">
        <v>63</v>
      </c>
    </row>
    <row r="14" spans="1:18" ht="81" customHeight="1">
      <c r="A14" s="31"/>
      <c r="B14" s="49"/>
      <c r="C14" s="49"/>
      <c r="D14" s="49"/>
      <c r="E14" s="15">
        <v>890</v>
      </c>
      <c r="F14" s="15">
        <v>1401</v>
      </c>
      <c r="G14" s="15">
        <v>1110080130</v>
      </c>
      <c r="H14" s="18">
        <v>511</v>
      </c>
      <c r="I14" s="20"/>
      <c r="J14" s="20"/>
      <c r="K14" s="3">
        <v>32395500</v>
      </c>
      <c r="L14" s="9">
        <v>37521500</v>
      </c>
      <c r="M14" s="9">
        <v>32759700</v>
      </c>
      <c r="N14" s="9">
        <v>40060600</v>
      </c>
      <c r="O14" s="9">
        <v>32049000</v>
      </c>
      <c r="P14" s="9">
        <v>32049000</v>
      </c>
      <c r="Q14" s="12">
        <f t="shared" si="0"/>
        <v>206835300</v>
      </c>
      <c r="R14" s="49"/>
    </row>
    <row r="15" spans="1:18" ht="32.25" customHeight="1">
      <c r="A15" s="50" t="s">
        <v>36</v>
      </c>
      <c r="B15" s="49" t="s">
        <v>18</v>
      </c>
      <c r="C15" s="49"/>
      <c r="D15" s="49"/>
      <c r="E15" s="52">
        <v>890</v>
      </c>
      <c r="F15" s="53" t="s">
        <v>50</v>
      </c>
      <c r="G15" s="15">
        <v>1111021</v>
      </c>
      <c r="H15" s="15">
        <v>540</v>
      </c>
      <c r="I15" s="3">
        <v>785647</v>
      </c>
      <c r="J15" s="3">
        <v>1875000</v>
      </c>
      <c r="K15" s="29"/>
      <c r="L15" s="14"/>
      <c r="M15" s="14"/>
      <c r="N15" s="14"/>
      <c r="O15" s="14"/>
      <c r="P15" s="14"/>
      <c r="Q15" s="12">
        <f t="shared" si="0"/>
        <v>2660647</v>
      </c>
      <c r="R15" s="49" t="s">
        <v>63</v>
      </c>
    </row>
    <row r="16" spans="1:18" ht="20.25" customHeight="1">
      <c r="A16" s="50"/>
      <c r="B16" s="49"/>
      <c r="C16" s="49"/>
      <c r="D16" s="49"/>
      <c r="E16" s="52"/>
      <c r="F16" s="53" t="s">
        <v>50</v>
      </c>
      <c r="G16" s="15">
        <v>1110010210</v>
      </c>
      <c r="H16" s="15">
        <v>540</v>
      </c>
      <c r="I16" s="3"/>
      <c r="J16" s="3"/>
      <c r="K16" s="29"/>
      <c r="L16" s="14">
        <v>389000</v>
      </c>
      <c r="M16" s="14"/>
      <c r="N16" s="14"/>
      <c r="O16" s="14"/>
      <c r="P16" s="14"/>
      <c r="Q16" s="12">
        <f t="shared" si="0"/>
        <v>389000</v>
      </c>
      <c r="R16" s="49"/>
    </row>
    <row r="17" spans="1:18">
      <c r="A17" s="50"/>
      <c r="B17" s="49"/>
      <c r="C17" s="49"/>
      <c r="D17" s="49"/>
      <c r="E17" s="52"/>
      <c r="F17" s="15">
        <v>1101</v>
      </c>
      <c r="G17" s="15">
        <v>1111021</v>
      </c>
      <c r="H17" s="15">
        <v>540</v>
      </c>
      <c r="I17" s="3">
        <v>341939</v>
      </c>
      <c r="J17" s="3">
        <v>224000</v>
      </c>
      <c r="K17" s="29"/>
      <c r="L17" s="14"/>
      <c r="M17" s="14"/>
      <c r="N17" s="14"/>
      <c r="O17" s="14"/>
      <c r="P17" s="14"/>
      <c r="Q17" s="12">
        <f t="shared" si="0"/>
        <v>565939</v>
      </c>
      <c r="R17" s="49"/>
    </row>
    <row r="18" spans="1:18">
      <c r="A18" s="50"/>
      <c r="B18" s="49"/>
      <c r="C18" s="49"/>
      <c r="D18" s="49"/>
      <c r="E18" s="52"/>
      <c r="F18" s="15">
        <v>1403</v>
      </c>
      <c r="G18" s="15">
        <v>1111021</v>
      </c>
      <c r="H18" s="15">
        <v>540</v>
      </c>
      <c r="I18" s="3">
        <v>574075</v>
      </c>
      <c r="J18" s="3">
        <v>4067000</v>
      </c>
      <c r="K18" s="29"/>
      <c r="L18" s="14"/>
      <c r="M18" s="14"/>
      <c r="N18" s="14"/>
      <c r="O18" s="14"/>
      <c r="P18" s="14"/>
      <c r="Q18" s="12">
        <f t="shared" si="0"/>
        <v>4641075</v>
      </c>
      <c r="R18" s="49"/>
    </row>
    <row r="19" spans="1:18" ht="40.5" customHeight="1">
      <c r="A19" s="50"/>
      <c r="B19" s="49"/>
      <c r="C19" s="49"/>
      <c r="D19" s="49"/>
      <c r="E19" s="52"/>
      <c r="F19" s="15">
        <v>1403</v>
      </c>
      <c r="G19" s="15">
        <v>1110010210</v>
      </c>
      <c r="H19" s="15">
        <v>540</v>
      </c>
      <c r="I19" s="21"/>
      <c r="J19" s="21"/>
      <c r="K19" s="29"/>
      <c r="L19" s="14">
        <v>110000</v>
      </c>
      <c r="M19" s="14"/>
      <c r="N19" s="14"/>
      <c r="O19" s="14"/>
      <c r="P19" s="14"/>
      <c r="Q19" s="12">
        <f t="shared" si="0"/>
        <v>110000</v>
      </c>
      <c r="R19" s="49"/>
    </row>
    <row r="20" spans="1:18" ht="89.25" customHeight="1">
      <c r="A20" s="16" t="s">
        <v>35</v>
      </c>
      <c r="B20" s="54" t="s">
        <v>18</v>
      </c>
      <c r="C20" s="55"/>
      <c r="D20" s="56"/>
      <c r="E20" s="15">
        <v>890</v>
      </c>
      <c r="F20" s="15">
        <v>801</v>
      </c>
      <c r="G20" s="15">
        <v>1111031</v>
      </c>
      <c r="H20" s="18">
        <v>540</v>
      </c>
      <c r="I20" s="19">
        <v>80260</v>
      </c>
      <c r="J20" s="19">
        <v>80187</v>
      </c>
      <c r="K20" s="26"/>
      <c r="L20" s="8"/>
      <c r="M20" s="8"/>
      <c r="N20" s="8"/>
      <c r="O20" s="8"/>
      <c r="P20" s="8"/>
      <c r="Q20" s="12">
        <f t="shared" si="0"/>
        <v>160447</v>
      </c>
      <c r="R20" s="16" t="s">
        <v>19</v>
      </c>
    </row>
    <row r="21" spans="1:18" ht="42.75" customHeight="1">
      <c r="A21" s="30" t="s">
        <v>20</v>
      </c>
      <c r="B21" s="57" t="s">
        <v>18</v>
      </c>
      <c r="C21" s="58"/>
      <c r="D21" s="59"/>
      <c r="E21" s="60">
        <v>890</v>
      </c>
      <c r="F21" s="61" t="s">
        <v>45</v>
      </c>
      <c r="G21" s="15">
        <v>1117741</v>
      </c>
      <c r="H21" s="18">
        <v>540</v>
      </c>
      <c r="I21" s="19">
        <v>701950</v>
      </c>
      <c r="J21" s="19">
        <v>1656100</v>
      </c>
      <c r="K21" s="4"/>
      <c r="L21" s="8"/>
      <c r="M21" s="8"/>
      <c r="N21" s="8"/>
      <c r="O21" s="8"/>
      <c r="P21" s="8"/>
      <c r="Q21" s="12">
        <f t="shared" si="0"/>
        <v>2358050</v>
      </c>
      <c r="R21" s="30" t="s">
        <v>57</v>
      </c>
    </row>
    <row r="22" spans="1:18" ht="26.25" customHeight="1">
      <c r="A22" s="31"/>
      <c r="B22" s="62"/>
      <c r="C22" s="63"/>
      <c r="D22" s="64"/>
      <c r="E22" s="65"/>
      <c r="F22" s="66"/>
      <c r="G22" s="15">
        <v>1110077410</v>
      </c>
      <c r="H22" s="18">
        <v>540</v>
      </c>
      <c r="I22" s="19"/>
      <c r="J22" s="19"/>
      <c r="K22" s="4">
        <v>1295500</v>
      </c>
      <c r="L22" s="8">
        <v>3780740</v>
      </c>
      <c r="M22" s="8">
        <v>2430862</v>
      </c>
      <c r="N22" s="8"/>
      <c r="O22" s="8"/>
      <c r="P22" s="8"/>
      <c r="Q22" s="12">
        <f t="shared" si="0"/>
        <v>7507102</v>
      </c>
      <c r="R22" s="31"/>
    </row>
    <row r="23" spans="1:18" ht="67.5" customHeight="1">
      <c r="A23" s="25" t="s">
        <v>33</v>
      </c>
      <c r="B23" s="57" t="s">
        <v>18</v>
      </c>
      <c r="C23" s="58"/>
      <c r="D23" s="59"/>
      <c r="E23" s="15">
        <v>890</v>
      </c>
      <c r="F23" s="15">
        <v>1403</v>
      </c>
      <c r="G23" s="15">
        <v>1118014</v>
      </c>
      <c r="H23" s="18">
        <v>540</v>
      </c>
      <c r="I23" s="19">
        <v>176777.76</v>
      </c>
      <c r="J23" s="20"/>
      <c r="K23" s="26"/>
      <c r="L23" s="8"/>
      <c r="M23" s="8"/>
      <c r="N23" s="8"/>
      <c r="O23" s="8"/>
      <c r="P23" s="8"/>
      <c r="Q23" s="12">
        <f t="shared" si="0"/>
        <v>176777.76</v>
      </c>
      <c r="R23" s="25" t="s">
        <v>21</v>
      </c>
    </row>
    <row r="24" spans="1:18" ht="148.5" customHeight="1">
      <c r="A24" s="16" t="s">
        <v>34</v>
      </c>
      <c r="B24" s="49" t="s">
        <v>18</v>
      </c>
      <c r="C24" s="49"/>
      <c r="D24" s="49"/>
      <c r="E24" s="15">
        <v>890</v>
      </c>
      <c r="F24" s="67">
        <v>1403</v>
      </c>
      <c r="G24" s="15">
        <v>1111022</v>
      </c>
      <c r="H24" s="18">
        <v>540</v>
      </c>
      <c r="I24" s="19">
        <v>71693</v>
      </c>
      <c r="J24" s="20"/>
      <c r="K24" s="26"/>
      <c r="L24" s="8"/>
      <c r="M24" s="8"/>
      <c r="N24" s="8"/>
      <c r="O24" s="8"/>
      <c r="P24" s="8"/>
      <c r="Q24" s="12">
        <f t="shared" si="0"/>
        <v>71693</v>
      </c>
      <c r="R24" s="16" t="s">
        <v>22</v>
      </c>
    </row>
    <row r="25" spans="1:18" ht="76.5" customHeight="1">
      <c r="A25" s="16" t="s">
        <v>46</v>
      </c>
      <c r="B25" s="16"/>
      <c r="C25" s="16" t="s">
        <v>18</v>
      </c>
      <c r="D25" s="16"/>
      <c r="E25" s="15">
        <v>890</v>
      </c>
      <c r="F25" s="17" t="s">
        <v>45</v>
      </c>
      <c r="G25" s="15">
        <v>1110077490</v>
      </c>
      <c r="H25" s="18">
        <v>540</v>
      </c>
      <c r="I25" s="19"/>
      <c r="J25" s="20"/>
      <c r="K25" s="26"/>
      <c r="L25" s="8">
        <v>350000</v>
      </c>
      <c r="M25" s="8">
        <v>215000</v>
      </c>
      <c r="N25" s="8"/>
      <c r="O25" s="8"/>
      <c r="P25" s="8"/>
      <c r="Q25" s="12">
        <f t="shared" si="0"/>
        <v>565000</v>
      </c>
      <c r="R25" s="16" t="s">
        <v>48</v>
      </c>
    </row>
    <row r="26" spans="1:18" ht="101.25" customHeight="1">
      <c r="A26" s="16" t="s">
        <v>53</v>
      </c>
      <c r="B26" s="16"/>
      <c r="C26" s="16" t="s">
        <v>18</v>
      </c>
      <c r="D26" s="16"/>
      <c r="E26" s="15">
        <v>890</v>
      </c>
      <c r="F26" s="17" t="s">
        <v>47</v>
      </c>
      <c r="G26" s="15">
        <v>1110078400</v>
      </c>
      <c r="H26" s="18">
        <v>540</v>
      </c>
      <c r="I26" s="19"/>
      <c r="J26" s="20"/>
      <c r="K26" s="26"/>
      <c r="L26" s="8">
        <v>3100000</v>
      </c>
      <c r="M26" s="8" t="s">
        <v>58</v>
      </c>
      <c r="N26" s="8"/>
      <c r="O26" s="8"/>
      <c r="P26" s="8"/>
      <c r="Q26" s="12">
        <f t="shared" si="0"/>
        <v>3100000</v>
      </c>
      <c r="R26" s="16" t="s">
        <v>49</v>
      </c>
    </row>
    <row r="27" spans="1:18" ht="38.25" customHeight="1">
      <c r="A27" s="30" t="s">
        <v>54</v>
      </c>
      <c r="B27" s="16"/>
      <c r="C27" s="32" t="s">
        <v>18</v>
      </c>
      <c r="D27" s="16"/>
      <c r="E27" s="15">
        <v>890</v>
      </c>
      <c r="F27" s="17" t="s">
        <v>55</v>
      </c>
      <c r="G27" s="15">
        <v>1110010470</v>
      </c>
      <c r="H27" s="18">
        <v>540</v>
      </c>
      <c r="I27" s="19"/>
      <c r="J27" s="20"/>
      <c r="K27" s="26"/>
      <c r="L27" s="8"/>
      <c r="M27" s="8">
        <v>49130</v>
      </c>
      <c r="N27" s="8"/>
      <c r="O27" s="8"/>
      <c r="P27" s="8"/>
      <c r="Q27" s="12">
        <f t="shared" si="0"/>
        <v>49130</v>
      </c>
      <c r="R27" s="32" t="s">
        <v>56</v>
      </c>
    </row>
    <row r="28" spans="1:18" ht="39" customHeight="1">
      <c r="A28" s="31"/>
      <c r="B28" s="16"/>
      <c r="C28" s="33"/>
      <c r="D28" s="16"/>
      <c r="E28" s="15">
        <v>890</v>
      </c>
      <c r="F28" s="17" t="s">
        <v>47</v>
      </c>
      <c r="G28" s="15">
        <v>1110010470</v>
      </c>
      <c r="H28" s="18">
        <v>540</v>
      </c>
      <c r="I28" s="19"/>
      <c r="J28" s="20"/>
      <c r="K28" s="26"/>
      <c r="L28" s="8"/>
      <c r="M28" s="8">
        <v>2339895</v>
      </c>
      <c r="N28" s="8"/>
      <c r="O28" s="8"/>
      <c r="P28" s="8"/>
      <c r="Q28" s="12">
        <f t="shared" si="0"/>
        <v>2339895</v>
      </c>
      <c r="R28" s="33"/>
    </row>
    <row r="29" spans="1:18" s="1" customFormat="1" ht="38.25" customHeight="1">
      <c r="A29" s="30" t="s">
        <v>59</v>
      </c>
      <c r="B29" s="16"/>
      <c r="C29" s="32" t="s">
        <v>18</v>
      </c>
      <c r="D29" s="16"/>
      <c r="E29" s="15"/>
      <c r="F29" s="17"/>
      <c r="G29" s="15"/>
      <c r="H29" s="18"/>
      <c r="I29" s="19"/>
      <c r="J29" s="20"/>
      <c r="K29" s="26"/>
      <c r="L29" s="8"/>
      <c r="M29" s="8"/>
      <c r="N29" s="8"/>
      <c r="O29" s="8"/>
      <c r="P29" s="8"/>
      <c r="Q29" s="12">
        <f t="shared" si="0"/>
        <v>0</v>
      </c>
      <c r="R29" s="30" t="s">
        <v>60</v>
      </c>
    </row>
    <row r="30" spans="1:18" s="1" customFormat="1" ht="51.75" customHeight="1">
      <c r="A30" s="31"/>
      <c r="B30" s="16"/>
      <c r="C30" s="33"/>
      <c r="D30" s="16"/>
      <c r="E30" s="15">
        <v>890</v>
      </c>
      <c r="F30" s="17" t="s">
        <v>47</v>
      </c>
      <c r="G30" s="15">
        <v>1110010400</v>
      </c>
      <c r="H30" s="18">
        <v>540</v>
      </c>
      <c r="I30" s="19"/>
      <c r="J30" s="20"/>
      <c r="K30" s="26"/>
      <c r="L30" s="8"/>
      <c r="M30" s="8">
        <v>3034000</v>
      </c>
      <c r="N30" s="8"/>
      <c r="O30" s="8"/>
      <c r="P30" s="8"/>
      <c r="Q30" s="12">
        <f t="shared" si="0"/>
        <v>3034000</v>
      </c>
      <c r="R30" s="31"/>
    </row>
    <row r="31" spans="1:18">
      <c r="A31" s="1"/>
      <c r="B31" s="1"/>
      <c r="C31" s="1"/>
      <c r="D31" s="1"/>
      <c r="E31" s="1"/>
      <c r="F31" s="1"/>
      <c r="G31" s="1"/>
      <c r="H31" s="1"/>
      <c r="I31" s="1"/>
      <c r="N31" s="1"/>
      <c r="O31" s="1"/>
      <c r="P31" s="1"/>
      <c r="R31" s="1"/>
    </row>
    <row r="32" spans="1:18" ht="20.25" customHeight="1">
      <c r="A32" s="68" t="s">
        <v>23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9"/>
      <c r="O32" s="69"/>
      <c r="P32" s="69"/>
      <c r="Q32" s="13"/>
      <c r="R32" s="13"/>
    </row>
    <row r="33" spans="1:18" ht="71.25" customHeight="1">
      <c r="A33" s="49" t="s">
        <v>40</v>
      </c>
      <c r="B33" s="49"/>
      <c r="C33" s="49" t="s">
        <v>16</v>
      </c>
      <c r="D33" s="49"/>
      <c r="E33" s="15" t="s">
        <v>24</v>
      </c>
      <c r="F33" s="15" t="s">
        <v>24</v>
      </c>
      <c r="G33" s="15" t="s">
        <v>24</v>
      </c>
      <c r="H33" s="18" t="s">
        <v>24</v>
      </c>
      <c r="I33" s="70" t="s">
        <v>24</v>
      </c>
      <c r="J33" s="5" t="s">
        <v>24</v>
      </c>
      <c r="K33" s="5" t="s">
        <v>24</v>
      </c>
      <c r="L33" s="10"/>
      <c r="M33" s="13"/>
      <c r="N33" s="13"/>
      <c r="O33" s="13"/>
      <c r="P33" s="13"/>
      <c r="Q33" s="13"/>
      <c r="R33" s="13" t="s">
        <v>25</v>
      </c>
    </row>
    <row r="34" spans="1:18" ht="24" customHeight="1">
      <c r="A34" s="68" t="s">
        <v>26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</row>
    <row r="35" spans="1:18" ht="40.5" customHeight="1">
      <c r="A35" s="57" t="s">
        <v>41</v>
      </c>
      <c r="B35" s="59"/>
      <c r="C35" s="49" t="s">
        <v>16</v>
      </c>
      <c r="D35" s="71">
        <v>890</v>
      </c>
      <c r="E35" s="72"/>
      <c r="F35" s="15">
        <v>203</v>
      </c>
      <c r="G35" s="15">
        <v>1115118</v>
      </c>
      <c r="H35" s="18">
        <v>530</v>
      </c>
      <c r="I35" s="19">
        <v>4273900</v>
      </c>
      <c r="J35" s="11">
        <v>4971820</v>
      </c>
      <c r="K35" s="26"/>
      <c r="L35" s="8"/>
      <c r="M35" s="12"/>
      <c r="N35" s="12">
        <v>0</v>
      </c>
      <c r="O35" s="12">
        <v>0</v>
      </c>
      <c r="P35" s="12"/>
      <c r="Q35" s="12">
        <f>SUM(I35:P35)</f>
        <v>9245720</v>
      </c>
      <c r="R35" s="73" t="s">
        <v>27</v>
      </c>
    </row>
    <row r="36" spans="1:18" ht="66" customHeight="1">
      <c r="A36" s="62"/>
      <c r="B36" s="64"/>
      <c r="C36" s="49"/>
      <c r="D36" s="71">
        <v>890</v>
      </c>
      <c r="E36" s="72"/>
      <c r="F36" s="15">
        <v>203</v>
      </c>
      <c r="G36" s="15">
        <v>1110051180</v>
      </c>
      <c r="H36" s="18">
        <v>530</v>
      </c>
      <c r="I36" s="20"/>
      <c r="J36" s="26"/>
      <c r="K36" s="11">
        <v>4321800</v>
      </c>
      <c r="L36" s="8">
        <v>4131005</v>
      </c>
      <c r="M36" s="12">
        <f>4629100+337296.9</f>
        <v>4966396.9000000004</v>
      </c>
      <c r="N36" s="12">
        <v>4289600</v>
      </c>
      <c r="O36" s="12">
        <v>4504200</v>
      </c>
      <c r="P36" s="12">
        <v>0</v>
      </c>
      <c r="Q36" s="12">
        <f t="shared" ref="Q36:Q38" si="1">SUM(I36:P36)</f>
        <v>22213001.899999999</v>
      </c>
      <c r="R36" s="73"/>
    </row>
    <row r="37" spans="1:18" ht="15" customHeight="1">
      <c r="A37" s="57" t="s">
        <v>42</v>
      </c>
      <c r="B37" s="59"/>
      <c r="C37" s="49" t="s">
        <v>16</v>
      </c>
      <c r="D37" s="71">
        <v>890</v>
      </c>
      <c r="E37" s="72"/>
      <c r="F37" s="15">
        <v>113</v>
      </c>
      <c r="G37" s="15">
        <v>1117514</v>
      </c>
      <c r="H37" s="18">
        <v>540</v>
      </c>
      <c r="I37" s="19">
        <v>177500</v>
      </c>
      <c r="J37" s="11">
        <v>177700</v>
      </c>
      <c r="K37" s="26"/>
      <c r="L37" s="8"/>
      <c r="M37" s="12"/>
      <c r="N37" s="12"/>
      <c r="O37" s="12"/>
      <c r="P37" s="12"/>
      <c r="Q37" s="12">
        <f t="shared" si="1"/>
        <v>355200</v>
      </c>
      <c r="R37" s="73" t="s">
        <v>27</v>
      </c>
    </row>
    <row r="38" spans="1:18" ht="81.75" customHeight="1">
      <c r="A38" s="62"/>
      <c r="B38" s="64"/>
      <c r="C38" s="49"/>
      <c r="D38" s="71">
        <v>890</v>
      </c>
      <c r="E38" s="72"/>
      <c r="F38" s="15">
        <v>113</v>
      </c>
      <c r="G38" s="15">
        <v>1110075140</v>
      </c>
      <c r="H38" s="18">
        <v>530</v>
      </c>
      <c r="I38" s="20"/>
      <c r="J38" s="26"/>
      <c r="K38" s="11">
        <v>178200</v>
      </c>
      <c r="L38" s="8">
        <v>178100</v>
      </c>
      <c r="M38" s="12">
        <f>178200+5300+9200</f>
        <v>192700</v>
      </c>
      <c r="N38" s="12">
        <v>213800</v>
      </c>
      <c r="O38" s="12">
        <v>213800</v>
      </c>
      <c r="P38" s="12">
        <v>213800</v>
      </c>
      <c r="Q38" s="12">
        <f t="shared" si="1"/>
        <v>1190400</v>
      </c>
      <c r="R38" s="73"/>
    </row>
    <row r="39" spans="1:18">
      <c r="A39" s="68" t="s">
        <v>28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</row>
    <row r="40" spans="1:18" ht="79.5" customHeight="1">
      <c r="A40" s="57" t="s">
        <v>43</v>
      </c>
      <c r="B40" s="59"/>
      <c r="C40" s="16" t="s">
        <v>16</v>
      </c>
      <c r="D40" s="52" t="s">
        <v>24</v>
      </c>
      <c r="E40" s="52"/>
      <c r="F40" s="15" t="s">
        <v>24</v>
      </c>
      <c r="G40" s="15" t="s">
        <v>24</v>
      </c>
      <c r="H40" s="18" t="s">
        <v>24</v>
      </c>
      <c r="I40" s="70" t="s">
        <v>24</v>
      </c>
      <c r="J40" s="5" t="s">
        <v>24</v>
      </c>
      <c r="K40" s="5" t="s">
        <v>24</v>
      </c>
      <c r="L40" s="10" t="s">
        <v>24</v>
      </c>
      <c r="M40" s="13"/>
      <c r="N40" s="13"/>
      <c r="O40" s="13"/>
      <c r="P40" s="13"/>
      <c r="Q40" s="13"/>
      <c r="R40" s="13" t="s">
        <v>29</v>
      </c>
    </row>
    <row r="41" spans="1:18" s="1" customFormat="1" ht="40.5" customHeight="1">
      <c r="A41" s="34" t="s">
        <v>30</v>
      </c>
      <c r="B41" s="34"/>
      <c r="C41" s="22"/>
      <c r="D41" s="35" t="s">
        <v>31</v>
      </c>
      <c r="E41" s="36"/>
      <c r="F41" s="24" t="s">
        <v>31</v>
      </c>
      <c r="G41" s="24" t="s">
        <v>31</v>
      </c>
      <c r="H41" s="24" t="s">
        <v>31</v>
      </c>
      <c r="I41" s="6">
        <f>I9+I10+I11+I12+I13+I14+I15+I16+I17+I18+I19+I20+I21+I22+I23+I24+I25+I26+I27+I28+I29+I30+I35+I36+I37+I38</f>
        <v>107619441.76000001</v>
      </c>
      <c r="J41" s="6">
        <f t="shared" ref="J41:Q41" si="2">J9+J10+J11+J12+J13+J14+J15+J16+J17+J18+J19+J20+J21+J22+J23+J24+J25+J26+J27+J28+J29+J30+J35+J36+J37+J38</f>
        <v>119335807</v>
      </c>
      <c r="K41" s="6">
        <f t="shared" si="2"/>
        <v>105812600</v>
      </c>
      <c r="L41" s="6">
        <f t="shared" si="2"/>
        <v>113163883</v>
      </c>
      <c r="M41" s="6">
        <f>SUM(M10+M12+M14+M22+M25+M27+M28+M30+M36+M38)</f>
        <v>109241325.30000001</v>
      </c>
      <c r="N41" s="6">
        <f t="shared" si="2"/>
        <v>123355300</v>
      </c>
      <c r="O41" s="6">
        <f t="shared" si="2"/>
        <v>88580800</v>
      </c>
      <c r="P41" s="6">
        <f t="shared" si="2"/>
        <v>84076600</v>
      </c>
      <c r="Q41" s="6">
        <f t="shared" si="2"/>
        <v>851185757.05999994</v>
      </c>
      <c r="R41" s="13"/>
    </row>
  </sheetData>
  <mergeCells count="58">
    <mergeCell ref="A39:R39"/>
    <mergeCell ref="A40:B40"/>
    <mergeCell ref="D40:E40"/>
    <mergeCell ref="A41:B41"/>
    <mergeCell ref="D41:E41"/>
    <mergeCell ref="A37:B38"/>
    <mergeCell ref="C37:C38"/>
    <mergeCell ref="D37:E37"/>
    <mergeCell ref="R37:R38"/>
    <mergeCell ref="D38:E38"/>
    <mergeCell ref="A34:R34"/>
    <mergeCell ref="A35:B36"/>
    <mergeCell ref="C35:C36"/>
    <mergeCell ref="D35:E35"/>
    <mergeCell ref="R35:R36"/>
    <mergeCell ref="D36:E36"/>
    <mergeCell ref="R21:R22"/>
    <mergeCell ref="B23:D23"/>
    <mergeCell ref="B24:D24"/>
    <mergeCell ref="A32:M32"/>
    <mergeCell ref="A33:B33"/>
    <mergeCell ref="C33:D33"/>
    <mergeCell ref="A29:A30"/>
    <mergeCell ref="C29:C30"/>
    <mergeCell ref="R29:R30"/>
    <mergeCell ref="A27:A28"/>
    <mergeCell ref="C27:C28"/>
    <mergeCell ref="R27:R28"/>
    <mergeCell ref="B20:D20"/>
    <mergeCell ref="A21:A22"/>
    <mergeCell ref="B21:D22"/>
    <mergeCell ref="E21:E22"/>
    <mergeCell ref="F21:F22"/>
    <mergeCell ref="A15:A19"/>
    <mergeCell ref="B15:D19"/>
    <mergeCell ref="E15:E19"/>
    <mergeCell ref="K15:K19"/>
    <mergeCell ref="R15:R19"/>
    <mergeCell ref="A11:A12"/>
    <mergeCell ref="B11:D11"/>
    <mergeCell ref="R11:R12"/>
    <mergeCell ref="B12:D12"/>
    <mergeCell ref="A13:A14"/>
    <mergeCell ref="B13:D14"/>
    <mergeCell ref="R13:R14"/>
    <mergeCell ref="A7:R7"/>
    <mergeCell ref="A8:R8"/>
    <mergeCell ref="A9:A10"/>
    <mergeCell ref="B9:D10"/>
    <mergeCell ref="R9:R10"/>
    <mergeCell ref="A1:R1"/>
    <mergeCell ref="A2:R2"/>
    <mergeCell ref="A5:A6"/>
    <mergeCell ref="B5:D6"/>
    <mergeCell ref="E5:H5"/>
    <mergeCell ref="I5:Q5"/>
    <mergeCell ref="R5:R6"/>
    <mergeCell ref="A4:R4"/>
  </mergeCells>
  <pageMargins left="0.39370078740157483" right="0.39370078740157483" top="1.1417322834645669" bottom="0.3937007874015748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Admin</cp:lastModifiedBy>
  <cp:lastPrinted>2018-11-15T07:17:46Z</cp:lastPrinted>
  <dcterms:created xsi:type="dcterms:W3CDTF">2016-07-29T07:10:53Z</dcterms:created>
  <dcterms:modified xsi:type="dcterms:W3CDTF">2018-11-15T07:17:48Z</dcterms:modified>
</cp:coreProperties>
</file>