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N21" i="3"/>
  <c r="D8"/>
  <c r="C8"/>
  <c r="Q14"/>
  <c r="Q19"/>
  <c r="Q18"/>
  <c r="N18"/>
  <c r="N19"/>
  <c r="N20"/>
  <c r="Q20" s="1"/>
  <c r="Q21"/>
  <c r="N17"/>
  <c r="Q17" s="1"/>
  <c r="F17"/>
  <c r="N14"/>
  <c r="N12"/>
  <c r="Q12" s="1"/>
  <c r="F12"/>
  <c r="K8"/>
  <c r="F8"/>
  <c r="Q22"/>
  <c r="Q23"/>
  <c r="Q15"/>
  <c r="S13"/>
  <c r="S23"/>
  <c r="S22"/>
  <c r="S17"/>
  <c r="S14"/>
  <c r="S12"/>
  <c r="S24"/>
  <c r="Q8" l="1"/>
</calcChain>
</file>

<file path=xl/sharedStrings.xml><?xml version="1.0" encoding="utf-8"?>
<sst xmlns="http://schemas.openxmlformats.org/spreadsheetml/2006/main" count="74" uniqueCount="46">
  <si>
    <t>Наименование целевого индикатора</t>
  </si>
  <si>
    <t>Полнота и эффективность использования средств районного бюджета</t>
  </si>
  <si>
    <t>Степень достижения целевых показателей</t>
  </si>
  <si>
    <t>Степень достижения показателей результативности</t>
  </si>
  <si>
    <t>Итоговая оценка эффективности реализации программы</t>
  </si>
  <si>
    <t>Значение O1</t>
  </si>
  <si>
    <t>Значение Ki</t>
  </si>
  <si>
    <t>Значение N</t>
  </si>
  <si>
    <t>Значение Q1</t>
  </si>
  <si>
    <t>Значение        u</t>
  </si>
  <si>
    <t>Значение  Пплан</t>
  </si>
  <si>
    <t>Значение Пфакт</t>
  </si>
  <si>
    <t>Значение    О2</t>
  </si>
  <si>
    <t>Значение О3</t>
  </si>
  <si>
    <t>Ед. изм.</t>
  </si>
  <si>
    <t>Х</t>
  </si>
  <si>
    <t>Расчет оценки эффективностиреализации муниципальной программы Богучанского района 
"Управление муниципальными финансами"по критериям</t>
  </si>
  <si>
    <t>Минимальный размер бюджетной обеспеченности поселений  после выравнивания</t>
  </si>
  <si>
    <t>рублей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</si>
  <si>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</si>
  <si>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</si>
  <si>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</si>
  <si>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не более1</t>
  </si>
  <si>
    <t>Объем налоговых и неналоговых доходов местных бюджетов в общем объеме доходов местных бюджетов</t>
  </si>
  <si>
    <t>млн.рублей</t>
  </si>
  <si>
    <t>Количество  поселений, в которых отдельные государственные полномочия исполняются надлежащим образом</t>
  </si>
  <si>
    <t>единиц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</si>
  <si>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</si>
  <si>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</si>
  <si>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</si>
  <si>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</si>
  <si>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</si>
  <si>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</si>
  <si>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</si>
  <si>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И. о.начальника финансового управления  администрации  Богучанского района</t>
  </si>
  <si>
    <t>В.И.Монахова</t>
  </si>
  <si>
    <t>Муниципальная программа Богучанского района "Управление  муниципальными финансами"</t>
  </si>
  <si>
    <t>Подпрограмма 2 .1. "Обеспечение  реализации муниципальной программы"</t>
  </si>
  <si>
    <t>Значение  
V план</t>
  </si>
  <si>
    <t>Значение
 Vфакт</t>
  </si>
  <si>
    <t>Значение   
     Ni пл</t>
  </si>
  <si>
    <t>Значение 
       Ni факт</t>
  </si>
  <si>
    <t>Значение   
    Mi</t>
  </si>
  <si>
    <t xml:space="preserve">Подпрограмма 1.1.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</si>
  <si>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не менее 1748</t>
  </si>
  <si>
    <t>не менее 94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</si>
</sst>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/>
    <xf numFmtId="0" fontId="3" fillId="0" borderId="1" xfId="0" applyFont="1" applyFill="1" applyBorder="1"/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10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9" fontId="1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5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9" fontId="1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0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zoomScale="85" zoomScaleNormal="85" workbookViewId="0">
      <selection activeCell="C24" sqref="C1:R1048576"/>
    </sheetView>
  </sheetViews>
  <sheetFormatPr defaultRowHeight="12.75"/>
  <cols>
    <col min="1" max="1" width="27.140625" customWidth="1"/>
    <col min="2" max="2" width="9.5703125" customWidth="1"/>
    <col min="3" max="3" width="13.42578125" style="9" customWidth="1"/>
    <col min="4" max="4" width="14" style="9" customWidth="1"/>
    <col min="5" max="5" width="6.7109375" style="9" customWidth="1"/>
    <col min="6" max="6" width="10" style="9" customWidth="1"/>
    <col min="7" max="7" width="11" style="9" customWidth="1"/>
    <col min="8" max="8" width="5.5703125" style="9" customWidth="1"/>
    <col min="9" max="9" width="10.85546875" style="9" customWidth="1"/>
    <col min="10" max="10" width="6.7109375" style="9" customWidth="1"/>
    <col min="11" max="11" width="12" style="9" customWidth="1"/>
    <col min="12" max="12" width="5.7109375" style="9" customWidth="1"/>
    <col min="13" max="13" width="5.85546875" style="9" customWidth="1"/>
    <col min="14" max="14" width="8.42578125" style="9" customWidth="1"/>
    <col min="15" max="15" width="5.42578125" style="9" customWidth="1"/>
    <col min="16" max="16" width="5" style="9" customWidth="1"/>
    <col min="17" max="17" width="8.85546875" style="9" customWidth="1"/>
    <col min="18" max="18" width="15.42578125" style="9" customWidth="1"/>
    <col min="19" max="19" width="0" hidden="1" customWidth="1"/>
  </cols>
  <sheetData>
    <row r="1" spans="1:19" ht="29.25" customHeight="1">
      <c r="A1" s="21" t="s">
        <v>0</v>
      </c>
      <c r="B1" s="21" t="s">
        <v>14</v>
      </c>
      <c r="C1" s="26" t="s">
        <v>16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 t="s">
        <v>4</v>
      </c>
    </row>
    <row r="2" spans="1:19" ht="66" customHeight="1">
      <c r="A2" s="21"/>
      <c r="B2" s="21"/>
      <c r="C2" s="27" t="s">
        <v>1</v>
      </c>
      <c r="D2" s="27"/>
      <c r="E2" s="27"/>
      <c r="F2" s="27"/>
      <c r="G2" s="27" t="s">
        <v>2</v>
      </c>
      <c r="H2" s="28"/>
      <c r="I2" s="28"/>
      <c r="J2" s="28"/>
      <c r="K2" s="28"/>
      <c r="L2" s="27" t="s">
        <v>3</v>
      </c>
      <c r="M2" s="28"/>
      <c r="N2" s="28"/>
      <c r="O2" s="28"/>
      <c r="P2" s="28"/>
      <c r="Q2" s="28"/>
      <c r="R2" s="27"/>
    </row>
    <row r="3" spans="1:19" ht="12.75" customHeight="1">
      <c r="A3" s="21"/>
      <c r="B3" s="21"/>
      <c r="C3" s="29" t="s">
        <v>38</v>
      </c>
      <c r="D3" s="29" t="s">
        <v>39</v>
      </c>
      <c r="E3" s="29" t="s">
        <v>9</v>
      </c>
      <c r="F3" s="29" t="s">
        <v>5</v>
      </c>
      <c r="G3" s="29" t="s">
        <v>6</v>
      </c>
      <c r="H3" s="29" t="s">
        <v>7</v>
      </c>
      <c r="I3" s="29" t="s">
        <v>10</v>
      </c>
      <c r="J3" s="29" t="s">
        <v>11</v>
      </c>
      <c r="K3" s="29" t="s">
        <v>12</v>
      </c>
      <c r="L3" s="29" t="s">
        <v>40</v>
      </c>
      <c r="M3" s="29" t="s">
        <v>41</v>
      </c>
      <c r="N3" s="29" t="s">
        <v>42</v>
      </c>
      <c r="O3" s="29" t="s">
        <v>8</v>
      </c>
      <c r="P3" s="29" t="s">
        <v>7</v>
      </c>
      <c r="Q3" s="29" t="s">
        <v>13</v>
      </c>
      <c r="R3" s="27"/>
    </row>
    <row r="4" spans="1:19">
      <c r="A4" s="21"/>
      <c r="B4" s="21"/>
      <c r="C4" s="30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7"/>
    </row>
    <row r="5" spans="1:19">
      <c r="A5" s="21"/>
      <c r="B5" s="21"/>
      <c r="C5" s="30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19" ht="36" customHeight="1">
      <c r="A6" s="21"/>
      <c r="B6" s="21"/>
      <c r="C6" s="30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7"/>
    </row>
    <row r="7" spans="1:19" ht="18.75" customHeight="1">
      <c r="A7" s="24" t="s">
        <v>36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1:19" s="9" customFormat="1" ht="43.5" customHeight="1">
      <c r="A8" s="3" t="s">
        <v>17</v>
      </c>
      <c r="B8" s="8" t="s">
        <v>18</v>
      </c>
      <c r="C8" s="31">
        <f>SUM(C12+C17)</f>
        <v>122974582.42</v>
      </c>
      <c r="D8" s="31">
        <f>SUM(D12+D17)</f>
        <v>122575220.41</v>
      </c>
      <c r="E8" s="23">
        <v>0</v>
      </c>
      <c r="F8" s="25">
        <f>D8/C8*100</f>
        <v>99.675248330068683</v>
      </c>
      <c r="G8" s="14">
        <v>1</v>
      </c>
      <c r="H8" s="15">
        <v>3</v>
      </c>
      <c r="I8" s="4" t="s">
        <v>44</v>
      </c>
      <c r="J8" s="32">
        <v>1748</v>
      </c>
      <c r="K8" s="20">
        <f>(G8+G9+G10)/3</f>
        <v>1.0095666666666665</v>
      </c>
      <c r="L8" s="22" t="s">
        <v>15</v>
      </c>
      <c r="M8" s="22" t="s">
        <v>15</v>
      </c>
      <c r="N8" s="22" t="s">
        <v>15</v>
      </c>
      <c r="O8" s="22" t="s">
        <v>15</v>
      </c>
      <c r="P8" s="22" t="s">
        <v>15</v>
      </c>
      <c r="Q8" s="20">
        <f>SUM(Q12+Q13+Q14+Q15+Q17+Q18+Q19+Q20+Q21+Q22+Q23)</f>
        <v>1.0054574468085107</v>
      </c>
      <c r="R8" s="20">
        <v>1.004</v>
      </c>
    </row>
    <row r="9" spans="1:19" s="9" customFormat="1" ht="140.25" customHeight="1">
      <c r="A9" s="3" t="s">
        <v>19</v>
      </c>
      <c r="B9" s="10" t="s">
        <v>20</v>
      </c>
      <c r="C9" s="15"/>
      <c r="D9" s="15"/>
      <c r="E9" s="23"/>
      <c r="F9" s="25"/>
      <c r="G9" s="14">
        <v>1</v>
      </c>
      <c r="H9" s="15"/>
      <c r="I9" s="4" t="s">
        <v>22</v>
      </c>
      <c r="J9" s="32">
        <v>0</v>
      </c>
      <c r="K9" s="20"/>
      <c r="L9" s="22"/>
      <c r="M9" s="22"/>
      <c r="N9" s="22"/>
      <c r="O9" s="22"/>
      <c r="P9" s="22"/>
      <c r="Q9" s="20"/>
      <c r="R9" s="20"/>
    </row>
    <row r="10" spans="1:19" s="9" customFormat="1" ht="57.75" customHeight="1">
      <c r="A10" s="3" t="s">
        <v>21</v>
      </c>
      <c r="B10" s="10" t="s">
        <v>20</v>
      </c>
      <c r="C10" s="15"/>
      <c r="D10" s="15"/>
      <c r="E10" s="23"/>
      <c r="F10" s="25"/>
      <c r="G10" s="14">
        <v>1.0286999999999999</v>
      </c>
      <c r="H10" s="15"/>
      <c r="I10" s="4" t="s">
        <v>45</v>
      </c>
      <c r="J10" s="32">
        <v>96.7</v>
      </c>
      <c r="K10" s="20"/>
      <c r="L10" s="22"/>
      <c r="M10" s="22"/>
      <c r="N10" s="22"/>
      <c r="O10" s="22"/>
      <c r="P10" s="22"/>
      <c r="Q10" s="20"/>
      <c r="R10" s="20"/>
    </row>
    <row r="11" spans="1:19" s="9" customFormat="1" ht="15" customHeight="1">
      <c r="A11" s="18" t="s">
        <v>43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9" s="9" customFormat="1" ht="42.75" customHeight="1">
      <c r="A12" s="3" t="s">
        <v>17</v>
      </c>
      <c r="B12" s="11" t="s">
        <v>18</v>
      </c>
      <c r="C12" s="31">
        <v>110033705.3</v>
      </c>
      <c r="D12" s="31">
        <v>109681841.86</v>
      </c>
      <c r="E12" s="23">
        <v>0</v>
      </c>
      <c r="F12" s="17">
        <f>D12/C12</f>
        <v>0.99680222129173357</v>
      </c>
      <c r="G12" s="16" t="s">
        <v>15</v>
      </c>
      <c r="H12" s="16" t="s">
        <v>15</v>
      </c>
      <c r="I12" s="16" t="s">
        <v>15</v>
      </c>
      <c r="J12" s="16" t="s">
        <v>15</v>
      </c>
      <c r="K12" s="16" t="s">
        <v>15</v>
      </c>
      <c r="L12" s="32">
        <v>1748</v>
      </c>
      <c r="M12" s="32">
        <v>1748</v>
      </c>
      <c r="N12" s="33">
        <f>M12/L12</f>
        <v>1</v>
      </c>
      <c r="O12" s="32">
        <v>0.06</v>
      </c>
      <c r="P12" s="34">
        <v>1</v>
      </c>
      <c r="Q12" s="12">
        <f>N12*O12</f>
        <v>0.06</v>
      </c>
      <c r="R12" s="17">
        <v>0.22</v>
      </c>
      <c r="S12" s="9">
        <f>101*0.1</f>
        <v>10.100000000000001</v>
      </c>
    </row>
    <row r="13" spans="1:19" s="9" customFormat="1" ht="53.25" customHeight="1">
      <c r="A13" s="1" t="s">
        <v>23</v>
      </c>
      <c r="B13" s="2" t="s">
        <v>24</v>
      </c>
      <c r="C13" s="15"/>
      <c r="D13" s="15"/>
      <c r="E13" s="23"/>
      <c r="F13" s="17"/>
      <c r="G13" s="16"/>
      <c r="H13" s="16"/>
      <c r="I13" s="16"/>
      <c r="J13" s="16"/>
      <c r="K13" s="16"/>
      <c r="L13" s="32">
        <v>0</v>
      </c>
      <c r="M13" s="32">
        <v>0</v>
      </c>
      <c r="N13" s="33"/>
      <c r="O13" s="32" t="s">
        <v>15</v>
      </c>
      <c r="P13" s="34">
        <v>1</v>
      </c>
      <c r="Q13" s="12"/>
      <c r="R13" s="15"/>
      <c r="S13" s="9" t="e">
        <f>104*O13</f>
        <v>#VALUE!</v>
      </c>
    </row>
    <row r="14" spans="1:19" s="9" customFormat="1" ht="77.25" customHeight="1">
      <c r="A14" s="3" t="s">
        <v>25</v>
      </c>
      <c r="B14" s="11" t="s">
        <v>26</v>
      </c>
      <c r="C14" s="15"/>
      <c r="D14" s="15"/>
      <c r="E14" s="23"/>
      <c r="F14" s="17"/>
      <c r="G14" s="16"/>
      <c r="H14" s="16"/>
      <c r="I14" s="16"/>
      <c r="J14" s="16"/>
      <c r="K14" s="16"/>
      <c r="L14" s="32">
        <v>18</v>
      </c>
      <c r="M14" s="32">
        <v>18</v>
      </c>
      <c r="N14" s="33">
        <f>M14/L14</f>
        <v>1</v>
      </c>
      <c r="O14" s="32">
        <v>0.12</v>
      </c>
      <c r="P14" s="34">
        <v>1</v>
      </c>
      <c r="Q14" s="12">
        <f>N14*O14</f>
        <v>0.12</v>
      </c>
      <c r="R14" s="15"/>
      <c r="S14" s="9">
        <f>98*0.1</f>
        <v>9.8000000000000007</v>
      </c>
    </row>
    <row r="15" spans="1:19" s="9" customFormat="1" ht="104.25" customHeight="1">
      <c r="A15" s="3" t="s">
        <v>27</v>
      </c>
      <c r="B15" s="11" t="s">
        <v>18</v>
      </c>
      <c r="C15" s="15"/>
      <c r="D15" s="15"/>
      <c r="E15" s="23"/>
      <c r="F15" s="17"/>
      <c r="G15" s="16"/>
      <c r="H15" s="16"/>
      <c r="I15" s="16"/>
      <c r="J15" s="16"/>
      <c r="K15" s="16"/>
      <c r="L15" s="32">
        <v>0</v>
      </c>
      <c r="M15" s="32">
        <v>0</v>
      </c>
      <c r="N15" s="35">
        <v>1</v>
      </c>
      <c r="O15" s="32">
        <v>0.04</v>
      </c>
      <c r="P15" s="34">
        <v>1</v>
      </c>
      <c r="Q15" s="12">
        <f t="shared" ref="Q15:Q23" si="0">N15*O15</f>
        <v>0.04</v>
      </c>
      <c r="R15" s="15"/>
      <c r="S15" s="9">
        <v>10</v>
      </c>
    </row>
    <row r="16" spans="1:19" s="9" customFormat="1">
      <c r="A16" s="18" t="s">
        <v>37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9" s="9" customFormat="1" ht="55.5" customHeight="1">
      <c r="A17" s="3" t="s">
        <v>21</v>
      </c>
      <c r="B17" s="3" t="s">
        <v>20</v>
      </c>
      <c r="C17" s="31">
        <v>12940877.119999999</v>
      </c>
      <c r="D17" s="31">
        <v>12893378.550000001</v>
      </c>
      <c r="E17" s="15">
        <v>0</v>
      </c>
      <c r="F17" s="17">
        <f>D17/C17</f>
        <v>0.99632957105151787</v>
      </c>
      <c r="G17" s="19" t="s">
        <v>15</v>
      </c>
      <c r="H17" s="19" t="s">
        <v>15</v>
      </c>
      <c r="I17" s="19" t="s">
        <v>15</v>
      </c>
      <c r="J17" s="19" t="s">
        <v>15</v>
      </c>
      <c r="K17" s="19" t="s">
        <v>15</v>
      </c>
      <c r="L17" s="32">
        <v>94</v>
      </c>
      <c r="M17" s="32">
        <v>96.7</v>
      </c>
      <c r="N17" s="33">
        <f>M17/L17</f>
        <v>1.0287234042553193</v>
      </c>
      <c r="O17" s="32">
        <v>0.19</v>
      </c>
      <c r="P17" s="34">
        <v>1</v>
      </c>
      <c r="Q17" s="13">
        <f t="shared" si="0"/>
        <v>0.19545744680851065</v>
      </c>
      <c r="R17" s="17">
        <v>0.78549999999999998</v>
      </c>
      <c r="S17" s="9">
        <f>100*0.04</f>
        <v>4</v>
      </c>
    </row>
    <row r="18" spans="1:19" s="9" customFormat="1" ht="80.25" customHeight="1">
      <c r="A18" s="3" t="s">
        <v>28</v>
      </c>
      <c r="B18" s="3" t="s">
        <v>20</v>
      </c>
      <c r="C18" s="31"/>
      <c r="D18" s="31"/>
      <c r="E18" s="15"/>
      <c r="F18" s="17"/>
      <c r="G18" s="19"/>
      <c r="H18" s="19"/>
      <c r="I18" s="19"/>
      <c r="J18" s="19"/>
      <c r="K18" s="19"/>
      <c r="L18" s="32">
        <v>100</v>
      </c>
      <c r="M18" s="32">
        <v>100</v>
      </c>
      <c r="N18" s="33">
        <f>M18/L18</f>
        <v>1</v>
      </c>
      <c r="O18" s="32">
        <v>0.05</v>
      </c>
      <c r="P18" s="34">
        <v>1</v>
      </c>
      <c r="Q18" s="12">
        <f t="shared" si="0"/>
        <v>0.05</v>
      </c>
      <c r="R18" s="15"/>
    </row>
    <row r="19" spans="1:19" s="9" customFormat="1" ht="71.25" customHeight="1">
      <c r="A19" s="3" t="s">
        <v>29</v>
      </c>
      <c r="B19" s="3" t="s">
        <v>26</v>
      </c>
      <c r="C19" s="31"/>
      <c r="D19" s="31"/>
      <c r="E19" s="15"/>
      <c r="F19" s="17"/>
      <c r="G19" s="19"/>
      <c r="H19" s="19"/>
      <c r="I19" s="19"/>
      <c r="J19" s="19"/>
      <c r="K19" s="19"/>
      <c r="L19" s="32">
        <v>1</v>
      </c>
      <c r="M19" s="32">
        <v>1</v>
      </c>
      <c r="N19" s="33">
        <f>M19/L19</f>
        <v>1</v>
      </c>
      <c r="O19" s="32">
        <v>0.12</v>
      </c>
      <c r="P19" s="34">
        <v>1</v>
      </c>
      <c r="Q19" s="12">
        <f t="shared" si="0"/>
        <v>0.12</v>
      </c>
      <c r="R19" s="15"/>
    </row>
    <row r="20" spans="1:19" s="9" customFormat="1" ht="54" customHeight="1">
      <c r="A20" s="4" t="s">
        <v>30</v>
      </c>
      <c r="B20" s="5" t="s">
        <v>20</v>
      </c>
      <c r="C20" s="31"/>
      <c r="D20" s="31"/>
      <c r="E20" s="15"/>
      <c r="F20" s="17"/>
      <c r="G20" s="19"/>
      <c r="H20" s="19"/>
      <c r="I20" s="19"/>
      <c r="J20" s="19"/>
      <c r="K20" s="19"/>
      <c r="L20" s="32">
        <v>100</v>
      </c>
      <c r="M20" s="32">
        <v>100</v>
      </c>
      <c r="N20" s="33">
        <f>M20/L20</f>
        <v>1</v>
      </c>
      <c r="O20" s="32">
        <v>0.14000000000000001</v>
      </c>
      <c r="P20" s="34">
        <v>1</v>
      </c>
      <c r="Q20" s="12">
        <f t="shared" si="0"/>
        <v>0.14000000000000001</v>
      </c>
      <c r="R20" s="15"/>
    </row>
    <row r="21" spans="1:19" s="9" customFormat="1" ht="63" customHeight="1">
      <c r="A21" s="4" t="s">
        <v>31</v>
      </c>
      <c r="B21" s="5" t="s">
        <v>20</v>
      </c>
      <c r="C21" s="31"/>
      <c r="D21" s="31"/>
      <c r="E21" s="15"/>
      <c r="F21" s="17"/>
      <c r="G21" s="19"/>
      <c r="H21" s="19"/>
      <c r="I21" s="19"/>
      <c r="J21" s="19"/>
      <c r="K21" s="19"/>
      <c r="L21" s="32">
        <v>25</v>
      </c>
      <c r="M21" s="32">
        <v>25</v>
      </c>
      <c r="N21" s="33">
        <f>M21/L21</f>
        <v>1</v>
      </c>
      <c r="O21" s="32">
        <v>0.13</v>
      </c>
      <c r="P21" s="34">
        <v>1</v>
      </c>
      <c r="Q21" s="13">
        <f t="shared" si="0"/>
        <v>0.13</v>
      </c>
      <c r="R21" s="15"/>
    </row>
    <row r="22" spans="1:19" s="9" customFormat="1" ht="154.5" customHeight="1">
      <c r="A22" s="4" t="s">
        <v>32</v>
      </c>
      <c r="B22" s="5" t="s">
        <v>20</v>
      </c>
      <c r="C22" s="15"/>
      <c r="D22" s="15"/>
      <c r="E22" s="15"/>
      <c r="F22" s="17"/>
      <c r="G22" s="19"/>
      <c r="H22" s="19"/>
      <c r="I22" s="19"/>
      <c r="J22" s="19"/>
      <c r="K22" s="19"/>
      <c r="L22" s="32">
        <v>1</v>
      </c>
      <c r="M22" s="32">
        <v>0</v>
      </c>
      <c r="N22" s="33">
        <v>1</v>
      </c>
      <c r="O22" s="32">
        <v>0.08</v>
      </c>
      <c r="P22" s="34">
        <v>1</v>
      </c>
      <c r="Q22" s="12">
        <f t="shared" si="0"/>
        <v>0.08</v>
      </c>
      <c r="R22" s="15"/>
      <c r="S22" s="9">
        <f>103*0.04</f>
        <v>4.12</v>
      </c>
    </row>
    <row r="23" spans="1:19" s="9" customFormat="1" ht="131.25" customHeight="1">
      <c r="A23" s="4" t="s">
        <v>33</v>
      </c>
      <c r="B23" s="5" t="s">
        <v>20</v>
      </c>
      <c r="C23" s="15"/>
      <c r="D23" s="15"/>
      <c r="E23" s="15"/>
      <c r="F23" s="17"/>
      <c r="G23" s="19"/>
      <c r="H23" s="19"/>
      <c r="I23" s="19"/>
      <c r="J23" s="19"/>
      <c r="K23" s="19"/>
      <c r="L23" s="32">
        <v>100</v>
      </c>
      <c r="M23" s="36">
        <v>100</v>
      </c>
      <c r="N23" s="33">
        <v>1</v>
      </c>
      <c r="O23" s="32">
        <v>7.0000000000000007E-2</v>
      </c>
      <c r="P23" s="34">
        <v>1</v>
      </c>
      <c r="Q23" s="12">
        <f t="shared" si="0"/>
        <v>7.0000000000000007E-2</v>
      </c>
      <c r="R23" s="15"/>
      <c r="S23" s="9">
        <f>103*0.04</f>
        <v>4.12</v>
      </c>
    </row>
    <row r="24" spans="1:19">
      <c r="A24" s="6"/>
      <c r="B24" s="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t="e">
        <f>SUM(S12:S23)/1</f>
        <v>#VALUE!</v>
      </c>
    </row>
    <row r="25" spans="1:19">
      <c r="A25" s="7" t="s">
        <v>34</v>
      </c>
      <c r="B25" s="7"/>
      <c r="C25" s="38"/>
      <c r="D25" s="38"/>
      <c r="E25" s="37"/>
      <c r="F25" s="37"/>
      <c r="G25" s="37"/>
      <c r="H25" s="37"/>
      <c r="I25" s="37"/>
      <c r="J25" s="39" t="s">
        <v>35</v>
      </c>
      <c r="K25" s="39"/>
      <c r="L25" s="39"/>
      <c r="M25" s="39"/>
      <c r="N25" s="39"/>
      <c r="O25" s="39"/>
      <c r="P25" s="39"/>
      <c r="Q25" s="39"/>
      <c r="R25" s="37"/>
    </row>
    <row r="28" spans="1:19">
      <c r="Q28" s="40"/>
    </row>
  </sheetData>
  <mergeCells count="60">
    <mergeCell ref="J25:M25"/>
    <mergeCell ref="K8:K10"/>
    <mergeCell ref="Q8:Q10"/>
    <mergeCell ref="L8:L10"/>
    <mergeCell ref="M8:M10"/>
    <mergeCell ref="N25:Q25"/>
    <mergeCell ref="D17:D23"/>
    <mergeCell ref="E17:E23"/>
    <mergeCell ref="E8:E10"/>
    <mergeCell ref="F8:F10"/>
    <mergeCell ref="D12:D15"/>
    <mergeCell ref="R1:R6"/>
    <mergeCell ref="F12:F15"/>
    <mergeCell ref="R12:R15"/>
    <mergeCell ref="P8:P10"/>
    <mergeCell ref="K12:K15"/>
    <mergeCell ref="N8:N10"/>
    <mergeCell ref="O8:O10"/>
    <mergeCell ref="G12:G15"/>
    <mergeCell ref="C1:Q1"/>
    <mergeCell ref="E12:E15"/>
    <mergeCell ref="A7:R7"/>
    <mergeCell ref="F3:F6"/>
    <mergeCell ref="G3:G6"/>
    <mergeCell ref="H3:H6"/>
    <mergeCell ref="I12:I15"/>
    <mergeCell ref="J12:J15"/>
    <mergeCell ref="L2:Q2"/>
    <mergeCell ref="L3:L6"/>
    <mergeCell ref="M3:M6"/>
    <mergeCell ref="N3:N6"/>
    <mergeCell ref="O3:O6"/>
    <mergeCell ref="Q3:Q6"/>
    <mergeCell ref="P3:P6"/>
    <mergeCell ref="I3:I6"/>
    <mergeCell ref="A1:A6"/>
    <mergeCell ref="C3:C6"/>
    <mergeCell ref="B1:B6"/>
    <mergeCell ref="K3:K6"/>
    <mergeCell ref="C2:F2"/>
    <mergeCell ref="G2:K2"/>
    <mergeCell ref="D3:D6"/>
    <mergeCell ref="E3:E6"/>
    <mergeCell ref="J3:J6"/>
    <mergeCell ref="H8:H10"/>
    <mergeCell ref="H12:H15"/>
    <mergeCell ref="R17:R23"/>
    <mergeCell ref="A11:R11"/>
    <mergeCell ref="A16:R16"/>
    <mergeCell ref="C12:C15"/>
    <mergeCell ref="G17:G23"/>
    <mergeCell ref="H17:H23"/>
    <mergeCell ref="I17:I23"/>
    <mergeCell ref="F17:F23"/>
    <mergeCell ref="K17:K23"/>
    <mergeCell ref="C8:C10"/>
    <mergeCell ref="D8:D10"/>
    <mergeCell ref="J17:J23"/>
    <mergeCell ref="R8:R10"/>
    <mergeCell ref="C17:C23"/>
  </mergeCells>
  <phoneticPr fontId="0" type="noConversion"/>
  <pageMargins left="0.19685039370078741" right="0.19685039370078741" top="0.19685039370078741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2019-01-31T09:05:40Z</cp:lastPrinted>
  <dcterms:created xsi:type="dcterms:W3CDTF">1996-10-08T23:32:33Z</dcterms:created>
  <dcterms:modified xsi:type="dcterms:W3CDTF">2019-02-01T07:53:12Z</dcterms:modified>
</cp:coreProperties>
</file>