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415" windowHeight="6750" tabRatio="607"/>
  </bookViews>
  <sheets>
    <sheet name="8 показатели " sheetId="1" r:id="rId1"/>
    <sheet name="9 средства по кодам" sheetId="13" r:id="rId2"/>
    <sheet name="10 средства бюджет" sheetId="12" r:id="rId3"/>
    <sheet name="11 КАИП" sheetId="6" r:id="rId4"/>
  </sheets>
  <definedNames>
    <definedName name="_xlnm.Print_Area" localSheetId="3">'11 КАИП'!$A$1:$R$27</definedName>
    <definedName name="_xlnm.Print_Area" localSheetId="0">'8 показатели '!$A$1:$L$40</definedName>
  </definedNames>
  <calcPr calcId="124519"/>
</workbook>
</file>

<file path=xl/calcChain.xml><?xml version="1.0" encoding="utf-8"?>
<calcChain xmlns="http://schemas.openxmlformats.org/spreadsheetml/2006/main">
  <c r="K12" i="13"/>
  <c r="J12"/>
  <c r="K11"/>
  <c r="K9" s="1"/>
  <c r="J11"/>
  <c r="J10"/>
  <c r="L20"/>
  <c r="G31" i="12" l="1"/>
  <c r="G32"/>
  <c r="G17"/>
  <c r="G18"/>
  <c r="E9" l="1"/>
  <c r="F9"/>
  <c r="G9"/>
  <c r="H9"/>
  <c r="I9"/>
  <c r="E10"/>
  <c r="F10"/>
  <c r="G10"/>
  <c r="H10"/>
  <c r="I10"/>
  <c r="E11"/>
  <c r="F11"/>
  <c r="H11"/>
  <c r="I11"/>
  <c r="E12"/>
  <c r="F12"/>
  <c r="G12"/>
  <c r="H12"/>
  <c r="I12"/>
  <c r="E13"/>
  <c r="F13"/>
  <c r="G13"/>
  <c r="H13"/>
  <c r="I13"/>
  <c r="D9"/>
  <c r="D13"/>
  <c r="D12"/>
  <c r="D11"/>
  <c r="D10"/>
  <c r="G11"/>
  <c r="D28"/>
  <c r="F7" l="1"/>
  <c r="D7"/>
  <c r="H7"/>
  <c r="I7"/>
  <c r="E7"/>
  <c r="G7"/>
  <c r="E28"/>
  <c r="E21"/>
  <c r="D21"/>
  <c r="E14"/>
  <c r="D14"/>
  <c r="K13" i="13" l="1"/>
  <c r="L10"/>
  <c r="M10"/>
  <c r="L11"/>
  <c r="M11"/>
  <c r="L12"/>
  <c r="M12"/>
  <c r="I10"/>
  <c r="K10"/>
  <c r="I11"/>
  <c r="I12"/>
  <c r="H12"/>
  <c r="H11"/>
  <c r="M9" l="1"/>
  <c r="J9"/>
  <c r="L9"/>
  <c r="I9"/>
  <c r="I26"/>
  <c r="J26"/>
  <c r="K26"/>
  <c r="J20" l="1"/>
  <c r="K20"/>
  <c r="J13" l="1"/>
  <c r="I13"/>
  <c r="H10" l="1"/>
  <c r="H9" s="1"/>
  <c r="H26" l="1"/>
  <c r="I20"/>
  <c r="H20"/>
  <c r="H13"/>
  <c r="L26" l="1"/>
  <c r="M26"/>
  <c r="M20"/>
  <c r="L13"/>
  <c r="M13"/>
  <c r="H21" i="12"/>
  <c r="I21"/>
  <c r="F21"/>
  <c r="G28"/>
  <c r="H28"/>
  <c r="I28"/>
  <c r="F28"/>
  <c r="F14"/>
  <c r="H14"/>
  <c r="I14"/>
  <c r="G14"/>
  <c r="G21"/>
</calcChain>
</file>

<file path=xl/sharedStrings.xml><?xml version="1.0" encoding="utf-8"?>
<sst xmlns="http://schemas.openxmlformats.org/spreadsheetml/2006/main" count="446" uniqueCount="149">
  <si>
    <t>№ п/п</t>
  </si>
  <si>
    <t>Цель, задачи, показатели результативности</t>
  </si>
  <si>
    <t>Текущий год</t>
  </si>
  <si>
    <t>Плановый период</t>
  </si>
  <si>
    <t>план</t>
  </si>
  <si>
    <t>факт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</si>
  <si>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</si>
  <si>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</si>
  <si>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</si>
  <si>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</si>
  <si>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</si>
  <si>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Отчетный период (два предшествующих года)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</si>
  <si>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</si>
  <si>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</si>
  <si>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</si>
  <si>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</si>
  <si>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</si>
  <si>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</si>
  <si>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</si>
  <si>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</si>
  <si>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</si>
  <si>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>Рз Пр</t>
  </si>
  <si>
    <t>Подпрограмма 1</t>
  </si>
  <si>
    <t>Наименование государственной программы, подпрограммы государственной программы</t>
  </si>
  <si>
    <t xml:space="preserve">федеральный бюджет    </t>
  </si>
  <si>
    <t xml:space="preserve">федеральный бюджет 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</si>
  <si>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</si>
  <si>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</si>
  <si>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</si>
  <si>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</si>
  <si>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№  п/п</t>
  </si>
  <si>
    <t>Наименование объекта</t>
  </si>
  <si>
    <t>Ед.
измерения</t>
  </si>
  <si>
    <t>Мощ ность</t>
  </si>
  <si>
    <t>Остаток сметной стоимости на 01.01. текущего года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</si>
  <si>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</si>
  <si>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</si>
  <si>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</si>
  <si>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</si>
  <si>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</si>
  <si>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</si>
  <si>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</si>
  <si>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</si>
  <si>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</si>
  <si>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Наименовние ГРБС</t>
  </si>
  <si>
    <t>Статус (муниципальная программа, подпрограмма)</t>
  </si>
  <si>
    <t>Муниципальная программа</t>
  </si>
  <si>
    <t>Финансирование объектов капитального строительства, включенных в муниципальную программу( федеральный и краевой бюджет)</t>
  </si>
  <si>
    <t>районный бюджет</t>
  </si>
  <si>
    <t>1.</t>
  </si>
  <si>
    <t>1.1.</t>
  </si>
  <si>
    <t>%</t>
  </si>
  <si>
    <t>х</t>
  </si>
  <si>
    <t>1.1.1.</t>
  </si>
  <si>
    <t>Подпрограмма 2</t>
  </si>
  <si>
    <t>Подпрограмма 3</t>
  </si>
  <si>
    <t>бюджет поселений</t>
  </si>
  <si>
    <t xml:space="preserve">бюджет поселений </t>
  </si>
  <si>
    <t>-</t>
  </si>
  <si>
    <t>рублей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</si>
  <si>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</si>
  <si>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км</t>
  </si>
  <si>
    <t>Задача 1 Обеспечение сохранности, модернизация и развитие сети автомобильных дорог района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</si>
  <si>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</si>
  <si>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Транспортная подвижность населени</t>
  </si>
  <si>
    <t>2.</t>
  </si>
  <si>
    <t>2.1.</t>
  </si>
  <si>
    <t>Задача 1. Обеспечение потребности населения в перевозках</t>
  </si>
  <si>
    <t>2.1.1.</t>
  </si>
  <si>
    <t>Цель 2  Повышение доступности транспортных услуг для населения</t>
  </si>
  <si>
    <t>Цель 1. Развитие современной и эффективной транспортной инфраструктуры</t>
  </si>
  <si>
    <t>3.</t>
  </si>
  <si>
    <t>Цель 3. Повышение комплексной безопасности дорожного движения</t>
  </si>
  <si>
    <t>3.1.</t>
  </si>
  <si>
    <t>3.1.1.</t>
  </si>
  <si>
    <t>Приложение № 9
к Порядку принятия решений о разработке муниципальных программ , их формировании и реализации</t>
  </si>
  <si>
    <t>Развитие транспортной системы Богучанского 
района</t>
  </si>
  <si>
    <t>Дороги  Богучанского 
района</t>
  </si>
  <si>
    <t>Финансовое управление администрации Богучанского района</t>
  </si>
  <si>
    <t>0409</t>
  </si>
  <si>
    <t>Администрация Богучанского района</t>
  </si>
  <si>
    <t>Развитие транспортного комплекса Богучанского района</t>
  </si>
  <si>
    <t>всего расходные обязательства 
в том числе по ГРБС:</t>
  </si>
  <si>
    <t>0408</t>
  </si>
  <si>
    <t>Безопасность дорожного движения в Богучанском районе</t>
  </si>
  <si>
    <t>Управление образования администрации Богучанского района</t>
  </si>
  <si>
    <t>Весо-вой крите-рий</t>
  </si>
  <si>
    <t>Приложение № 11
к Порядку принятия решений о разработке муниципальных программ Богучанского района, их формировании и реализации</t>
  </si>
  <si>
    <r>
      <t>по:_______</t>
    </r>
    <r>
      <rPr>
        <u/>
        <sz val="12"/>
        <rFont val="Times New Roman"/>
        <family val="1"/>
        <charset val="204"/>
      </rPr>
      <t>Администрации Богучанского района</t>
    </r>
    <r>
      <rPr>
        <sz val="12"/>
        <rFont val="Times New Roman"/>
        <family val="1"/>
      </rPr>
      <t>________________</t>
    </r>
  </si>
  <si>
    <t xml:space="preserve"> Задача 1. Обеспечение дорожной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</si>
  <si>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Целевые показатели и показатели результативности (показатели развития отрасли, вида экономической деятельности) 
муниципальной программы Богучанского района  "Развитие транспортной системы Богучанского района" </t>
  </si>
  <si>
    <t xml:space="preserve">Использование бюджетных ассигнований районного бюджета и иных средств на реализацию  
муниципальной программы Богучанского района "Развитие транспортной системы Богучанского района" </t>
  </si>
  <si>
    <t>0702</t>
  </si>
  <si>
    <t>1.1.2.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</si>
  <si>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</si>
  <si>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кол-во перевез.пассажиров/общее кол-во жителей района</t>
  </si>
  <si>
    <t>руб/пасс</t>
  </si>
  <si>
    <t>Доля субсидируемых поездок от общего числа</t>
  </si>
  <si>
    <t>Доля транспортных средств, подлежащих списанию</t>
  </si>
  <si>
    <t>Объем субсидий на 1 пассажира</t>
  </si>
  <si>
    <t>Социальный риск (число лиц, погибших в дорожно-транспортных происшествиях, на 100 тысяч населения)</t>
  </si>
  <si>
    <t>Число детей, пострадавших в дорожно-транспортных происшествиях</t>
  </si>
  <si>
    <t>чел</t>
  </si>
  <si>
    <t>Количество установленных дорожных знаков (1.23 "Дети" на пленке алмазного типа) на участках авторог метсного значения вблизи детских учреждений на проезжей части которых возможно появление детей</t>
  </si>
  <si>
    <t>шт</t>
  </si>
  <si>
    <t>Оснащение транспортных средств (автобусов), осуществляющих перевозки по муниципальным маршрутам тахографами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</si>
  <si>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</si>
  <si>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0910080000</t>
  </si>
  <si>
    <t>09200Ч0090</t>
  </si>
  <si>
    <t>09200П0000</t>
  </si>
  <si>
    <t>09200Л0000</t>
  </si>
  <si>
    <t>0930080010</t>
  </si>
  <si>
    <t>0910073930</t>
  </si>
  <si>
    <t xml:space="preserve"> показатель нулевой в виду отсутствия финансирования</t>
  </si>
  <si>
    <t>0930073980</t>
  </si>
  <si>
    <t>09300S3980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</si>
  <si>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</si>
  <si>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Показатели исполнены в полном объеме</t>
  </si>
  <si>
    <t>Показатель исполнен в полном объеме</t>
  </si>
  <si>
    <r>
      <t>0</t>
    </r>
    <r>
      <rPr>
        <vertAlign val="superscript"/>
        <sz val="8"/>
        <color theme="1"/>
        <rFont val="Times New Roman"/>
        <family val="1"/>
        <charset val="204"/>
      </rPr>
      <t>*</t>
    </r>
  </si>
  <si>
    <r>
      <t>0</t>
    </r>
    <r>
      <rPr>
        <vertAlign val="superscript"/>
        <sz val="6"/>
        <color theme="1"/>
        <rFont val="Times New Roman"/>
        <family val="1"/>
        <charset val="204"/>
      </rPr>
      <t>*</t>
    </r>
    <r>
      <rPr>
        <sz val="6"/>
        <color theme="1"/>
        <rFont val="Times New Roman"/>
        <family val="1"/>
        <charset val="204"/>
      </rPr>
      <t>-</t>
    </r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</si>
  <si>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</si>
  <si>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r>
      <rPr>
        <sz val="12"/>
        <rFont val="Times New Roman"/>
        <family val="1"/>
        <charset val="204"/>
      </rPr>
      <t xml:space="preserve">Использование бюджетных ассигнований районного бюджета и иных средств </t>
    </r>
    <r>
      <rPr>
        <sz val="11"/>
        <rFont val="Times New Roman"/>
        <family val="1"/>
        <charset val="204"/>
      </rPr>
      <t>на реализацию мероприятий 
муниципальных программы Богучанского района "Развитие транспортной системы Богучанского района" 
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</si>
  <si>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0910075080</t>
  </si>
  <si>
    <t>0910075090</t>
  </si>
  <si>
    <t>Исполнители</t>
  </si>
  <si>
    <t>Архипова Евгения Сергеевна 8 (39162) 21562</t>
  </si>
  <si>
    <t>Зубарев Николай Леонидович 8 (39162) 21563</t>
  </si>
  <si>
    <t>0930074920</t>
  </si>
  <si>
    <t>Исп.</t>
  </si>
  <si>
    <t xml:space="preserve">Подпрограмма 1. "Дороги Богучанского района" </t>
  </si>
  <si>
    <t xml:space="preserve">Подпрограмма 2 "Развитие транспортного комплекса Богучанского района" </t>
  </si>
  <si>
    <t xml:space="preserve">Подпрограмма 3 "Безопасность дорожного движения в Богучанском районе" </t>
  </si>
  <si>
    <t>2017 (отчетный год)</t>
  </si>
  <si>
    <t>2018 (текущий год)</t>
  </si>
  <si>
    <t>за январь   -   декабрь  2018 г. (нарастающим итогом)</t>
  </si>
  <si>
    <t>План на  2018 год</t>
  </si>
  <si>
    <t>Финансирование за январь - декабрь 2018г.</t>
  </si>
  <si>
    <t>Заместитель Главы Богучанского района по жизнеобеспечению</t>
  </si>
  <si>
    <t>А.А. Матюшин</t>
  </si>
  <si>
    <t>" 07 " февраля 2019г</t>
  </si>
  <si>
    <t>09100S5080</t>
  </si>
  <si>
    <t>0703</t>
  </si>
  <si>
    <t>Фактический показатель ниже планового,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требованиям, в связи с тем, что отремонтировано автомобильных дорог было больше чем планировалось. План-7,3км. Факт-10,21км.</t>
  </si>
  <si>
    <t>Фактический показатель перевыполнен. 
Планировалось отремонтировать 7,3км а/дорог. 
Фактически отремонтировано 10,21 км а/дорог.</t>
  </si>
  <si>
    <t>Фактический показатель больше, чем плановый, в виду передачи району полномочий по осуществлению городских перевозок</t>
  </si>
  <si>
    <t>Фактический показатель ниже планового, что характеризуется как положительный результат</t>
  </si>
  <si>
    <t>Показатель не выполнен, в связи  передачи району полномочий по осуществлению городских перевозок</t>
  </si>
  <si>
    <t>Фактический показатель ниже планового, что характеризуется как положительный результат, т.к. планировалось, что в ДТП пострадают 10 человек, а фактически пострадало 6 человек.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</si>
</sst>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22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vertAlign val="superscript"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vertAlign val="superscript"/>
      <sz val="6"/>
      <color theme="1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0" borderId="0" xfId="0" applyFont="1" applyAlignment="1">
      <alignment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vertical="center" wrapText="1"/>
    </xf>
    <xf numFmtId="49" fontId="13" fillId="0" borderId="1" xfId="0" applyNumberFormat="1" applyFont="1" applyBorder="1" applyAlignment="1">
      <alignment wrapText="1"/>
    </xf>
    <xf numFmtId="0" fontId="16" fillId="0" borderId="0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 applyFill="1" applyAlignment="1"/>
    <xf numFmtId="0" fontId="11" fillId="0" borderId="0" xfId="0" applyFont="1" applyFill="1" applyAlignment="1">
      <alignment wrapText="1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18" fillId="0" borderId="0" xfId="0" applyFont="1" applyFill="1" applyAlignment="1"/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left" wrapText="1"/>
    </xf>
    <xf numFmtId="0" fontId="8" fillId="0" borderId="0" xfId="0" applyFont="1" applyFill="1" applyAlignment="1">
      <alignment horizontal="left"/>
    </xf>
    <xf numFmtId="0" fontId="1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2" fontId="8" fillId="0" borderId="1" xfId="0" applyNumberFormat="1" applyFont="1" applyFill="1" applyBorder="1" applyAlignment="1">
      <alignment horizontal="left" wrapText="1"/>
    </xf>
    <xf numFmtId="164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vertical="center"/>
    </xf>
    <xf numFmtId="166" fontId="8" fillId="0" borderId="1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49" fontId="20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wrapText="1"/>
    </xf>
    <xf numFmtId="0" fontId="21" fillId="0" borderId="0" xfId="0" applyFont="1" applyFill="1" applyAlignment="1"/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0" fontId="13" fillId="0" borderId="1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13" fillId="0" borderId="1" xfId="0" applyFont="1" applyFill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16" fillId="0" borderId="0" xfId="0" applyFont="1" applyAlignment="1">
      <alignment horizontal="left" vertical="center" wrapText="1"/>
    </xf>
    <xf numFmtId="0" fontId="13" fillId="0" borderId="5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F66FF"/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41"/>
  <sheetViews>
    <sheetView tabSelected="1" view="pageBreakPreview" zoomScaleSheetLayoutView="100" workbookViewId="0">
      <selection activeCell="D15" activeCellId="2" sqref="D27:D31 D20:D22 D13:D15"/>
    </sheetView>
  </sheetViews>
  <sheetFormatPr defaultRowHeight="11.25"/>
  <cols>
    <col min="1" max="1" width="5.28515625" style="27" customWidth="1"/>
    <col min="2" max="2" width="43.7109375" style="27" customWidth="1"/>
    <col min="3" max="3" width="9.5703125" style="27" customWidth="1"/>
    <col min="4" max="4" width="5.42578125" style="27" customWidth="1"/>
    <col min="5" max="11" width="8.7109375" style="27" customWidth="1"/>
    <col min="12" max="12" width="60.5703125" style="27" customWidth="1"/>
    <col min="13" max="16384" width="9.140625" style="27"/>
  </cols>
  <sheetData>
    <row r="1" spans="1:12" ht="43.5" customHeight="1">
      <c r="J1" s="107"/>
      <c r="K1" s="107"/>
      <c r="L1" s="107"/>
    </row>
    <row r="2" spans="1:12" ht="10.5" customHeight="1">
      <c r="J2" s="28"/>
      <c r="K2" s="28"/>
      <c r="L2" s="28"/>
    </row>
    <row r="3" spans="1:12" ht="28.5" customHeight="1">
      <c r="A3" s="111" t="s">
        <v>90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2" ht="6" customHeight="1"/>
    <row r="5" spans="1:12" s="29" customFormat="1" ht="29.25" customHeight="1">
      <c r="A5" s="102" t="s">
        <v>0</v>
      </c>
      <c r="B5" s="102" t="s">
        <v>1</v>
      </c>
      <c r="C5" s="102" t="s">
        <v>10</v>
      </c>
      <c r="D5" s="102" t="s">
        <v>86</v>
      </c>
      <c r="E5" s="98" t="s">
        <v>11</v>
      </c>
      <c r="F5" s="101"/>
      <c r="G5" s="99"/>
      <c r="H5" s="98" t="s">
        <v>2</v>
      </c>
      <c r="I5" s="101"/>
      <c r="J5" s="98" t="s">
        <v>3</v>
      </c>
      <c r="K5" s="99"/>
      <c r="L5" s="102" t="s">
        <v>8</v>
      </c>
    </row>
    <row r="6" spans="1:12" s="29" customFormat="1" ht="27.75" customHeight="1">
      <c r="A6" s="103"/>
      <c r="B6" s="103"/>
      <c r="C6" s="103"/>
      <c r="D6" s="103"/>
      <c r="E6" s="30">
        <v>2016</v>
      </c>
      <c r="F6" s="98">
        <v>2017</v>
      </c>
      <c r="G6" s="99"/>
      <c r="H6" s="98">
        <v>2018</v>
      </c>
      <c r="I6" s="99"/>
      <c r="J6" s="102" t="s">
        <v>6</v>
      </c>
      <c r="K6" s="102" t="s">
        <v>7</v>
      </c>
      <c r="L6" s="103"/>
    </row>
    <row r="7" spans="1:12" s="29" customFormat="1" ht="22.5" customHeight="1">
      <c r="A7" s="104"/>
      <c r="B7" s="104"/>
      <c r="C7" s="104"/>
      <c r="D7" s="104"/>
      <c r="E7" s="30" t="s">
        <v>5</v>
      </c>
      <c r="F7" s="30" t="s">
        <v>4</v>
      </c>
      <c r="G7" s="30" t="s">
        <v>5</v>
      </c>
      <c r="H7" s="49" t="s">
        <v>4</v>
      </c>
      <c r="I7" s="49" t="s">
        <v>5</v>
      </c>
      <c r="J7" s="104"/>
      <c r="K7" s="104"/>
      <c r="L7" s="104"/>
    </row>
    <row r="8" spans="1:12">
      <c r="A8" s="31" t="s">
        <v>49</v>
      </c>
      <c r="B8" s="112" t="s">
        <v>70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12" s="32" customFormat="1" ht="32.25" customHeight="1">
      <c r="A9" s="108"/>
      <c r="B9" s="109" t="s">
        <v>60</v>
      </c>
      <c r="C9" s="23" t="s">
        <v>61</v>
      </c>
      <c r="D9" s="23" t="s">
        <v>52</v>
      </c>
      <c r="E9" s="23">
        <v>233.6</v>
      </c>
      <c r="F9" s="23">
        <v>241.7</v>
      </c>
      <c r="G9" s="23">
        <v>227.7</v>
      </c>
      <c r="H9" s="23">
        <v>241.7</v>
      </c>
      <c r="I9" s="23">
        <v>231.49</v>
      </c>
      <c r="J9" s="23">
        <v>241.7</v>
      </c>
      <c r="K9" s="23">
        <v>241.7</v>
      </c>
      <c r="L9" s="105" t="s">
        <v>143</v>
      </c>
    </row>
    <row r="10" spans="1:12" s="32" customFormat="1" ht="27.75" customHeight="1">
      <c r="A10" s="108"/>
      <c r="B10" s="109"/>
      <c r="C10" s="23" t="s">
        <v>51</v>
      </c>
      <c r="D10" s="23" t="s">
        <v>52</v>
      </c>
      <c r="E10" s="23">
        <v>60</v>
      </c>
      <c r="F10" s="23">
        <v>62</v>
      </c>
      <c r="G10" s="23">
        <v>58</v>
      </c>
      <c r="H10" s="23">
        <v>62</v>
      </c>
      <c r="I10" s="23">
        <v>58</v>
      </c>
      <c r="J10" s="23">
        <v>62</v>
      </c>
      <c r="K10" s="23">
        <v>62</v>
      </c>
      <c r="L10" s="106"/>
    </row>
    <row r="11" spans="1:12">
      <c r="A11" s="31" t="s">
        <v>50</v>
      </c>
      <c r="B11" s="100" t="s">
        <v>62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2">
      <c r="A12" s="31" t="s">
        <v>53</v>
      </c>
      <c r="B12" s="100" t="s">
        <v>130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</row>
    <row r="13" spans="1:12" s="32" customFormat="1" ht="28.5" customHeight="1">
      <c r="A13" s="108"/>
      <c r="B13" s="109" t="s">
        <v>63</v>
      </c>
      <c r="C13" s="23" t="s">
        <v>61</v>
      </c>
      <c r="D13" s="110">
        <v>0.25</v>
      </c>
      <c r="E13" s="86">
        <v>35.1</v>
      </c>
      <c r="F13" s="90">
        <v>38.6</v>
      </c>
      <c r="G13" s="90">
        <v>38.6</v>
      </c>
      <c r="H13" s="23">
        <v>38.6</v>
      </c>
      <c r="I13" s="23">
        <v>38.6</v>
      </c>
      <c r="J13" s="92" t="s">
        <v>119</v>
      </c>
      <c r="K13" s="92" t="s">
        <v>119</v>
      </c>
      <c r="L13" s="105" t="s">
        <v>117</v>
      </c>
    </row>
    <row r="14" spans="1:12" s="32" customFormat="1" ht="28.5" customHeight="1">
      <c r="A14" s="108"/>
      <c r="B14" s="109"/>
      <c r="C14" s="23" t="s">
        <v>51</v>
      </c>
      <c r="D14" s="110"/>
      <c r="E14" s="23">
        <v>8.9499999999999993</v>
      </c>
      <c r="F14" s="90">
        <v>9.84</v>
      </c>
      <c r="G14" s="90">
        <v>9.84</v>
      </c>
      <c r="H14" s="23">
        <v>9.84</v>
      </c>
      <c r="I14" s="23">
        <v>9.84</v>
      </c>
      <c r="J14" s="92" t="s">
        <v>119</v>
      </c>
      <c r="K14" s="92" t="s">
        <v>119</v>
      </c>
      <c r="L14" s="106"/>
    </row>
    <row r="15" spans="1:12" s="32" customFormat="1" ht="45.75" customHeight="1">
      <c r="A15" s="33" t="s">
        <v>93</v>
      </c>
      <c r="B15" s="24" t="s">
        <v>94</v>
      </c>
      <c r="C15" s="23" t="s">
        <v>51</v>
      </c>
      <c r="D15" s="23">
        <v>0.05</v>
      </c>
      <c r="E15" s="23">
        <v>3.9</v>
      </c>
      <c r="F15" s="90">
        <v>1.8</v>
      </c>
      <c r="G15" s="90">
        <v>3.45</v>
      </c>
      <c r="H15" s="23">
        <v>1.8</v>
      </c>
      <c r="I15" s="23">
        <v>2.5499999999999998</v>
      </c>
      <c r="J15" s="92" t="s">
        <v>119</v>
      </c>
      <c r="K15" s="92" t="s">
        <v>119</v>
      </c>
      <c r="L15" s="34" t="s">
        <v>144</v>
      </c>
    </row>
    <row r="16" spans="1:12">
      <c r="A16" s="31" t="s">
        <v>65</v>
      </c>
      <c r="B16" s="100" t="s">
        <v>69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</row>
    <row r="17" spans="1:12" ht="36.75" customHeight="1">
      <c r="A17" s="31"/>
      <c r="B17" s="24" t="s">
        <v>64</v>
      </c>
      <c r="C17" s="39" t="s">
        <v>95</v>
      </c>
      <c r="D17" s="23" t="s">
        <v>52</v>
      </c>
      <c r="E17" s="23">
        <v>2.69</v>
      </c>
      <c r="F17" s="90">
        <v>2.25</v>
      </c>
      <c r="G17" s="90">
        <v>2.3199999999999998</v>
      </c>
      <c r="H17" s="23">
        <v>2.25</v>
      </c>
      <c r="I17" s="23">
        <v>7.01</v>
      </c>
      <c r="J17" s="23">
        <v>14.94</v>
      </c>
      <c r="K17" s="23">
        <v>14.94</v>
      </c>
      <c r="L17" s="91" t="s">
        <v>145</v>
      </c>
    </row>
    <row r="18" spans="1:12">
      <c r="A18" s="31" t="s">
        <v>66</v>
      </c>
      <c r="B18" s="100" t="s">
        <v>67</v>
      </c>
      <c r="C18" s="100"/>
      <c r="D18" s="100"/>
      <c r="E18" s="100"/>
      <c r="F18" s="100"/>
      <c r="G18" s="100"/>
      <c r="H18" s="100"/>
      <c r="I18" s="100"/>
      <c r="J18" s="100"/>
      <c r="K18" s="100"/>
      <c r="L18" s="100"/>
    </row>
    <row r="19" spans="1:12">
      <c r="A19" s="31" t="s">
        <v>68</v>
      </c>
      <c r="B19" s="100" t="s">
        <v>131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</row>
    <row r="20" spans="1:12" s="89" customFormat="1" ht="34.5" customHeight="1">
      <c r="A20" s="87"/>
      <c r="B20" s="88" t="s">
        <v>99</v>
      </c>
      <c r="C20" s="22" t="s">
        <v>96</v>
      </c>
      <c r="D20" s="35">
        <v>0.2</v>
      </c>
      <c r="E20" s="23">
        <v>211.03</v>
      </c>
      <c r="F20" s="85">
        <v>234.92</v>
      </c>
      <c r="G20" s="90">
        <v>225.46</v>
      </c>
      <c r="H20" s="85">
        <v>234.92</v>
      </c>
      <c r="I20" s="23">
        <v>113.82</v>
      </c>
      <c r="J20" s="23">
        <v>50.31</v>
      </c>
      <c r="K20" s="23">
        <v>50.31</v>
      </c>
      <c r="L20" s="24" t="s">
        <v>146</v>
      </c>
    </row>
    <row r="21" spans="1:12" s="89" customFormat="1" ht="22.5">
      <c r="A21" s="87"/>
      <c r="B21" s="21" t="s">
        <v>97</v>
      </c>
      <c r="C21" s="22" t="s">
        <v>51</v>
      </c>
      <c r="D21" s="35">
        <v>0.2</v>
      </c>
      <c r="E21" s="23">
        <v>65.2</v>
      </c>
      <c r="F21" s="90">
        <v>65.099999999999994</v>
      </c>
      <c r="G21" s="90">
        <v>67.58</v>
      </c>
      <c r="H21" s="23">
        <v>65.099999999999994</v>
      </c>
      <c r="I21" s="23">
        <v>59.9</v>
      </c>
      <c r="J21" s="23">
        <v>53.9</v>
      </c>
      <c r="K21" s="23">
        <v>53.9</v>
      </c>
      <c r="L21" s="91" t="s">
        <v>147</v>
      </c>
    </row>
    <row r="22" spans="1:12" s="89" customFormat="1">
      <c r="A22" s="87"/>
      <c r="B22" s="21" t="s">
        <v>98</v>
      </c>
      <c r="C22" s="22" t="s">
        <v>51</v>
      </c>
      <c r="D22" s="35">
        <v>0.1</v>
      </c>
      <c r="E22" s="23">
        <v>71</v>
      </c>
      <c r="F22" s="90">
        <v>71</v>
      </c>
      <c r="G22" s="90">
        <v>71</v>
      </c>
      <c r="H22" s="23">
        <v>71</v>
      </c>
      <c r="I22" s="23">
        <v>71</v>
      </c>
      <c r="J22" s="23">
        <v>71</v>
      </c>
      <c r="K22" s="23">
        <v>71</v>
      </c>
      <c r="L22" s="21" t="s">
        <v>118</v>
      </c>
    </row>
    <row r="23" spans="1:12" s="89" customFormat="1">
      <c r="A23" s="87" t="s">
        <v>71</v>
      </c>
      <c r="B23" s="114" t="s">
        <v>72</v>
      </c>
      <c r="C23" s="114"/>
      <c r="D23" s="114"/>
      <c r="E23" s="115"/>
      <c r="F23" s="115"/>
      <c r="G23" s="115"/>
      <c r="H23" s="115"/>
      <c r="I23" s="114"/>
      <c r="J23" s="114"/>
      <c r="K23" s="114"/>
      <c r="L23" s="114"/>
    </row>
    <row r="24" spans="1:12" s="89" customFormat="1" ht="35.25" customHeight="1">
      <c r="A24" s="87"/>
      <c r="B24" s="24" t="s">
        <v>100</v>
      </c>
      <c r="C24" s="26" t="s">
        <v>51</v>
      </c>
      <c r="D24" s="36" t="s">
        <v>52</v>
      </c>
      <c r="E24" s="23">
        <v>35.299999999999997</v>
      </c>
      <c r="F24" s="90">
        <v>28.7</v>
      </c>
      <c r="G24" s="90">
        <v>15.4</v>
      </c>
      <c r="H24" s="23">
        <v>28.7</v>
      </c>
      <c r="I24" s="23">
        <v>13.2</v>
      </c>
      <c r="J24" s="23">
        <v>28.7</v>
      </c>
      <c r="K24" s="23">
        <v>28.7</v>
      </c>
      <c r="L24" s="24" t="s">
        <v>148</v>
      </c>
    </row>
    <row r="25" spans="1:12">
      <c r="A25" s="37" t="s">
        <v>73</v>
      </c>
      <c r="B25" s="100" t="s">
        <v>89</v>
      </c>
      <c r="C25" s="100"/>
      <c r="D25" s="100"/>
      <c r="E25" s="117"/>
      <c r="F25" s="117"/>
      <c r="G25" s="117"/>
      <c r="H25" s="117"/>
      <c r="I25" s="100"/>
      <c r="J25" s="100"/>
      <c r="K25" s="100"/>
      <c r="L25" s="100"/>
    </row>
    <row r="26" spans="1:12" ht="13.5" customHeight="1">
      <c r="A26" s="31" t="s">
        <v>74</v>
      </c>
      <c r="B26" s="100" t="s">
        <v>132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</row>
    <row r="27" spans="1:12" s="89" customFormat="1" ht="55.5" customHeight="1">
      <c r="A27" s="87"/>
      <c r="B27" s="21" t="s">
        <v>101</v>
      </c>
      <c r="C27" s="23" t="s">
        <v>102</v>
      </c>
      <c r="D27" s="23">
        <v>0.1</v>
      </c>
      <c r="E27" s="23">
        <v>6</v>
      </c>
      <c r="F27" s="90">
        <v>10</v>
      </c>
      <c r="G27" s="90">
        <v>6</v>
      </c>
      <c r="H27" s="23">
        <v>10</v>
      </c>
      <c r="I27" s="23">
        <v>6</v>
      </c>
      <c r="J27" s="23">
        <v>10</v>
      </c>
      <c r="K27" s="23">
        <v>10</v>
      </c>
      <c r="L27" s="21" t="s">
        <v>121</v>
      </c>
    </row>
    <row r="28" spans="1:12" s="89" customFormat="1" ht="48" customHeight="1">
      <c r="A28" s="87"/>
      <c r="B28" s="24" t="s">
        <v>103</v>
      </c>
      <c r="C28" s="22" t="s">
        <v>104</v>
      </c>
      <c r="D28" s="23">
        <v>0</v>
      </c>
      <c r="E28" s="23">
        <v>0</v>
      </c>
      <c r="F28" s="90" t="s">
        <v>119</v>
      </c>
      <c r="G28" s="90" t="s">
        <v>119</v>
      </c>
      <c r="H28" s="92" t="s">
        <v>119</v>
      </c>
      <c r="I28" s="92" t="s">
        <v>119</v>
      </c>
      <c r="J28" s="92" t="s">
        <v>119</v>
      </c>
      <c r="K28" s="92" t="s">
        <v>119</v>
      </c>
      <c r="L28" s="118" t="s">
        <v>58</v>
      </c>
    </row>
    <row r="29" spans="1:12" s="89" customFormat="1" ht="22.5" customHeight="1">
      <c r="A29" s="87"/>
      <c r="B29" s="24" t="s">
        <v>105</v>
      </c>
      <c r="C29" s="22" t="s">
        <v>104</v>
      </c>
      <c r="D29" s="23">
        <v>0</v>
      </c>
      <c r="E29" s="23">
        <v>0</v>
      </c>
      <c r="F29" s="90" t="s">
        <v>119</v>
      </c>
      <c r="G29" s="90" t="s">
        <v>119</v>
      </c>
      <c r="H29" s="92" t="s">
        <v>119</v>
      </c>
      <c r="I29" s="92" t="s">
        <v>119</v>
      </c>
      <c r="J29" s="92" t="s">
        <v>119</v>
      </c>
      <c r="K29" s="92" t="s">
        <v>119</v>
      </c>
      <c r="L29" s="119"/>
    </row>
    <row r="30" spans="1:12" s="89" customFormat="1" ht="44.25" customHeight="1">
      <c r="A30" s="87"/>
      <c r="B30" s="24" t="s">
        <v>106</v>
      </c>
      <c r="C30" s="22" t="s">
        <v>104</v>
      </c>
      <c r="D30" s="23">
        <v>0.04</v>
      </c>
      <c r="E30" s="23">
        <v>0</v>
      </c>
      <c r="F30" s="90">
        <v>6</v>
      </c>
      <c r="G30" s="90">
        <v>6</v>
      </c>
      <c r="H30" s="23">
        <v>6</v>
      </c>
      <c r="I30" s="23">
        <v>6</v>
      </c>
      <c r="J30" s="92" t="s">
        <v>119</v>
      </c>
      <c r="K30" s="92" t="s">
        <v>119</v>
      </c>
      <c r="L30" s="21" t="s">
        <v>118</v>
      </c>
    </row>
    <row r="31" spans="1:12" s="89" customFormat="1" ht="33" customHeight="1">
      <c r="A31" s="87"/>
      <c r="B31" s="24" t="s">
        <v>116</v>
      </c>
      <c r="C31" s="22" t="s">
        <v>104</v>
      </c>
      <c r="D31" s="23">
        <v>0.04</v>
      </c>
      <c r="E31" s="23">
        <v>610</v>
      </c>
      <c r="F31" s="90">
        <v>616</v>
      </c>
      <c r="G31" s="90">
        <v>616</v>
      </c>
      <c r="H31" s="23">
        <v>630</v>
      </c>
      <c r="I31" s="23">
        <v>630</v>
      </c>
      <c r="J31" s="92" t="s">
        <v>119</v>
      </c>
      <c r="K31" s="92" t="s">
        <v>119</v>
      </c>
      <c r="L31" s="21" t="s">
        <v>118</v>
      </c>
    </row>
    <row r="32" spans="1:12" ht="1.5" customHeight="1"/>
    <row r="33" spans="1:18" ht="12.75" customHeight="1">
      <c r="A33" s="38" t="s">
        <v>120</v>
      </c>
      <c r="B33" s="116" t="s">
        <v>113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6"/>
    </row>
    <row r="34" spans="1:18" ht="9" customHeight="1"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</row>
    <row r="35" spans="1:18" s="10" customFormat="1" ht="15.75">
      <c r="A35" s="11"/>
      <c r="B35" s="11" t="s">
        <v>138</v>
      </c>
      <c r="C35" s="14"/>
      <c r="D35" s="14"/>
      <c r="E35" s="14"/>
      <c r="G35" s="14"/>
      <c r="H35" s="43" t="s">
        <v>139</v>
      </c>
      <c r="I35" s="25"/>
      <c r="J35" s="14"/>
      <c r="L35" s="12"/>
      <c r="M35" s="12"/>
      <c r="N35" s="11"/>
      <c r="O35" s="11"/>
      <c r="P35" s="11"/>
      <c r="Q35" s="11"/>
      <c r="R35" s="11"/>
    </row>
    <row r="36" spans="1:18" s="46" customFormat="1" ht="12.75">
      <c r="E36" s="47"/>
      <c r="F36" s="47"/>
    </row>
    <row r="37" spans="1:18" s="46" customFormat="1" ht="12.75">
      <c r="A37" s="15" t="s">
        <v>125</v>
      </c>
      <c r="B37" s="44" t="s">
        <v>126</v>
      </c>
      <c r="E37" s="47"/>
      <c r="F37" s="47"/>
    </row>
    <row r="38" spans="1:18" s="46" customFormat="1" ht="12.75">
      <c r="B38" s="44" t="s">
        <v>127</v>
      </c>
      <c r="E38" s="47"/>
      <c r="F38" s="47"/>
    </row>
    <row r="39" spans="1:18" s="46" customFormat="1" ht="12.75">
      <c r="B39" s="45"/>
      <c r="E39" s="47"/>
      <c r="F39" s="47"/>
    </row>
    <row r="40" spans="1:18" s="46" customFormat="1" ht="12.75">
      <c r="B40" s="48" t="s">
        <v>140</v>
      </c>
      <c r="E40" s="47"/>
      <c r="F40" s="47"/>
    </row>
    <row r="41" spans="1:18" s="46" customFormat="1" ht="12.75">
      <c r="E41" s="47"/>
      <c r="F41" s="47"/>
    </row>
  </sheetData>
  <mergeCells count="33">
    <mergeCell ref="B34:L34"/>
    <mergeCell ref="L9:L10"/>
    <mergeCell ref="B23:L23"/>
    <mergeCell ref="B33:L33"/>
    <mergeCell ref="B19:L19"/>
    <mergeCell ref="B18:L18"/>
    <mergeCell ref="B9:B10"/>
    <mergeCell ref="B25:L25"/>
    <mergeCell ref="L28:L29"/>
    <mergeCell ref="B26:L26"/>
    <mergeCell ref="J1:L1"/>
    <mergeCell ref="A9:A10"/>
    <mergeCell ref="A13:A14"/>
    <mergeCell ref="B13:B14"/>
    <mergeCell ref="D13:D14"/>
    <mergeCell ref="K6:K7"/>
    <mergeCell ref="A3:L3"/>
    <mergeCell ref="B8:L8"/>
    <mergeCell ref="B5:B7"/>
    <mergeCell ref="J6:J7"/>
    <mergeCell ref="C5:C7"/>
    <mergeCell ref="D5:D7"/>
    <mergeCell ref="A5:A7"/>
    <mergeCell ref="H6:I6"/>
    <mergeCell ref="B11:L11"/>
    <mergeCell ref="B12:L12"/>
    <mergeCell ref="J5:K5"/>
    <mergeCell ref="B16:L16"/>
    <mergeCell ref="H5:I5"/>
    <mergeCell ref="F6:G6"/>
    <mergeCell ref="L5:L7"/>
    <mergeCell ref="E5:G5"/>
    <mergeCell ref="L13:L14"/>
  </mergeCells>
  <phoneticPr fontId="1" type="noConversion"/>
  <pageMargins left="0.47244094488188981" right="0.23622047244094491" top="0.39370078740157483" bottom="0.19685039370078741" header="0.51181102362204722" footer="0.35433070866141736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43"/>
  <sheetViews>
    <sheetView topLeftCell="A3" zoomScale="80" zoomScaleNormal="80" zoomScaleSheetLayoutView="75" workbookViewId="0">
      <pane xSplit="7" ySplit="6" topLeftCell="H15" activePane="bottomRight" state="frozen"/>
      <selection activeCell="A3" sqref="A3"/>
      <selection pane="topRight" activeCell="H3" sqref="H3"/>
      <selection pane="bottomLeft" activeCell="A9" sqref="A9"/>
      <selection pane="bottomRight" activeCell="J12" sqref="J12:K12"/>
    </sheetView>
  </sheetViews>
  <sheetFormatPr defaultRowHeight="12.75"/>
  <cols>
    <col min="1" max="1" width="15.7109375" style="46" customWidth="1"/>
    <col min="2" max="2" width="17.85546875" style="46" customWidth="1"/>
    <col min="3" max="3" width="36.140625" style="46" customWidth="1"/>
    <col min="4" max="4" width="6.28515625" style="46" customWidth="1"/>
    <col min="5" max="5" width="6.28515625" style="47" customWidth="1"/>
    <col min="6" max="6" width="11.85546875" style="47" customWidth="1"/>
    <col min="7" max="7" width="6.5703125" style="46" customWidth="1"/>
    <col min="8" max="11" width="14.5703125" style="46" customWidth="1"/>
    <col min="12" max="13" width="14.85546875" style="46" bestFit="1" customWidth="1"/>
    <col min="14" max="14" width="14.7109375" style="46" customWidth="1"/>
    <col min="15" max="16384" width="9.140625" style="46"/>
  </cols>
  <sheetData>
    <row r="1" spans="1:14" ht="51.75" customHeight="1">
      <c r="L1" s="124" t="s">
        <v>75</v>
      </c>
      <c r="M1" s="124"/>
      <c r="N1" s="124"/>
    </row>
    <row r="3" spans="1:14" ht="51" customHeight="1">
      <c r="A3" s="125" t="s">
        <v>122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>
      <c r="N4" s="46" t="s">
        <v>59</v>
      </c>
    </row>
    <row r="5" spans="1:14" s="15" customFormat="1" ht="26.25" customHeight="1">
      <c r="A5" s="127" t="s">
        <v>45</v>
      </c>
      <c r="B5" s="127" t="s">
        <v>29</v>
      </c>
      <c r="C5" s="127" t="s">
        <v>44</v>
      </c>
      <c r="D5" s="127" t="s">
        <v>17</v>
      </c>
      <c r="E5" s="127"/>
      <c r="F5" s="127"/>
      <c r="G5" s="127"/>
      <c r="H5" s="126"/>
      <c r="I5" s="126"/>
      <c r="J5" s="126"/>
      <c r="K5" s="126"/>
      <c r="L5" s="126"/>
      <c r="M5" s="126"/>
      <c r="N5" s="127" t="s">
        <v>26</v>
      </c>
    </row>
    <row r="6" spans="1:14" s="15" customFormat="1" ht="15.75" customHeight="1">
      <c r="A6" s="127"/>
      <c r="B6" s="127"/>
      <c r="C6" s="127"/>
      <c r="D6" s="127" t="s">
        <v>18</v>
      </c>
      <c r="E6" s="128" t="s">
        <v>21</v>
      </c>
      <c r="F6" s="128" t="s">
        <v>19</v>
      </c>
      <c r="G6" s="127" t="s">
        <v>20</v>
      </c>
      <c r="H6" s="127" t="s">
        <v>133</v>
      </c>
      <c r="I6" s="127"/>
      <c r="J6" s="120" t="s">
        <v>134</v>
      </c>
      <c r="K6" s="121"/>
      <c r="L6" s="127" t="s">
        <v>3</v>
      </c>
      <c r="M6" s="127"/>
      <c r="N6" s="127"/>
    </row>
    <row r="7" spans="1:14" s="15" customFormat="1" ht="30" customHeight="1">
      <c r="A7" s="127"/>
      <c r="B7" s="127"/>
      <c r="C7" s="127"/>
      <c r="D7" s="127"/>
      <c r="E7" s="128"/>
      <c r="F7" s="128"/>
      <c r="G7" s="127"/>
      <c r="H7" s="127"/>
      <c r="I7" s="127"/>
      <c r="J7" s="122"/>
      <c r="K7" s="123"/>
      <c r="L7" s="127"/>
      <c r="M7" s="127"/>
      <c r="N7" s="127"/>
    </row>
    <row r="8" spans="1:14" s="15" customFormat="1" ht="32.25" customHeight="1">
      <c r="A8" s="127"/>
      <c r="B8" s="127"/>
      <c r="C8" s="127"/>
      <c r="D8" s="127"/>
      <c r="E8" s="128"/>
      <c r="F8" s="128"/>
      <c r="G8" s="127"/>
      <c r="H8" s="41" t="s">
        <v>4</v>
      </c>
      <c r="I8" s="41" t="s">
        <v>5</v>
      </c>
      <c r="J8" s="41" t="s">
        <v>4</v>
      </c>
      <c r="K8" s="41" t="s">
        <v>5</v>
      </c>
      <c r="L8" s="41" t="s">
        <v>6</v>
      </c>
      <c r="M8" s="41" t="s">
        <v>7</v>
      </c>
      <c r="N8" s="127"/>
    </row>
    <row r="9" spans="1:14" s="15" customFormat="1" ht="24" customHeight="1">
      <c r="A9" s="131" t="s">
        <v>46</v>
      </c>
      <c r="B9" s="131" t="s">
        <v>76</v>
      </c>
      <c r="C9" s="42" t="s">
        <v>82</v>
      </c>
      <c r="D9" s="16"/>
      <c r="E9" s="17"/>
      <c r="F9" s="17"/>
      <c r="G9" s="16"/>
      <c r="H9" s="94">
        <f>SUM(H10:H12)</f>
        <v>70014480</v>
      </c>
      <c r="I9" s="94">
        <f t="shared" ref="I9:J9" si="0">SUM(I10:I12)</f>
        <v>69744586.180000007</v>
      </c>
      <c r="J9" s="94">
        <f t="shared" si="0"/>
        <v>70522240</v>
      </c>
      <c r="K9" s="94">
        <f>SUM(K10:K12)</f>
        <v>69966515.320000008</v>
      </c>
      <c r="L9" s="94">
        <f t="shared" ref="L9" si="1">SUM(L10:L12)</f>
        <v>394200</v>
      </c>
      <c r="M9" s="94">
        <f t="shared" ref="M9" si="2">SUM(M10:M12)</f>
        <v>410700</v>
      </c>
      <c r="N9" s="16"/>
    </row>
    <row r="10" spans="1:14" s="15" customFormat="1" ht="25.5">
      <c r="A10" s="132"/>
      <c r="B10" s="132"/>
      <c r="C10" s="42" t="s">
        <v>78</v>
      </c>
      <c r="D10" s="40">
        <v>890</v>
      </c>
      <c r="E10" s="17"/>
      <c r="F10" s="17"/>
      <c r="G10" s="16"/>
      <c r="H10" s="94">
        <f>H14+H15+H16+H21+H27</f>
        <v>45659630</v>
      </c>
      <c r="I10" s="94">
        <f t="shared" ref="I10:K10" si="3">I14+I15+I16+I21+I27</f>
        <v>45408466.649999999</v>
      </c>
      <c r="J10" s="94">
        <f>J14+J15+J16+J21+J27</f>
        <v>33676700</v>
      </c>
      <c r="K10" s="94">
        <f t="shared" si="3"/>
        <v>33162822.510000002</v>
      </c>
      <c r="L10" s="94">
        <f t="shared" ref="L10:M10" si="4">L14+L15+L16+L21+L27</f>
        <v>0</v>
      </c>
      <c r="M10" s="94">
        <f t="shared" si="4"/>
        <v>0</v>
      </c>
      <c r="N10" s="16"/>
    </row>
    <row r="11" spans="1:14" s="15" customFormat="1" ht="15.75" customHeight="1">
      <c r="A11" s="132"/>
      <c r="B11" s="132"/>
      <c r="C11" s="42" t="s">
        <v>80</v>
      </c>
      <c r="D11" s="40">
        <v>806</v>
      </c>
      <c r="E11" s="17"/>
      <c r="F11" s="17"/>
      <c r="G11" s="16"/>
      <c r="H11" s="94">
        <f>H17+H18+H19+H22+H25</f>
        <v>24284900</v>
      </c>
      <c r="I11" s="94">
        <f t="shared" ref="I11" si="5">I17+I18+I19+I22+I25</f>
        <v>24268670.030000001</v>
      </c>
      <c r="J11" s="94">
        <f>J17+J18+J19+J22+J25+J23</f>
        <v>36779000</v>
      </c>
      <c r="K11" s="94">
        <f>K17+K18+K19+K22+K25+K23</f>
        <v>36739522.810000002</v>
      </c>
      <c r="L11" s="94">
        <f t="shared" ref="L11:M11" si="6">L17+L18+L19+L22+L25</f>
        <v>394200</v>
      </c>
      <c r="M11" s="94">
        <f t="shared" si="6"/>
        <v>410700</v>
      </c>
      <c r="N11" s="16"/>
    </row>
    <row r="12" spans="1:14" s="15" customFormat="1" ht="30" customHeight="1">
      <c r="A12" s="132"/>
      <c r="B12" s="132"/>
      <c r="C12" s="42" t="s">
        <v>85</v>
      </c>
      <c r="D12" s="40">
        <v>875</v>
      </c>
      <c r="E12" s="17"/>
      <c r="F12" s="17"/>
      <c r="G12" s="16"/>
      <c r="H12" s="94">
        <f>H28+H29+H30+H31+H33+H34</f>
        <v>69950</v>
      </c>
      <c r="I12" s="94">
        <f t="shared" ref="I12" si="7">I28+I29+I30+I31+I33+I34</f>
        <v>67449.5</v>
      </c>
      <c r="J12" s="94">
        <f>J28+J29+J30+J31+J33+J34+J32</f>
        <v>66540</v>
      </c>
      <c r="K12" s="94">
        <f>K28+K29+K30+K31+K33+K34+K32</f>
        <v>64170</v>
      </c>
      <c r="L12" s="94">
        <f t="shared" ref="L12:M12" si="8">L28+L29+L30+L31+L33+L34</f>
        <v>0</v>
      </c>
      <c r="M12" s="94">
        <f t="shared" si="8"/>
        <v>0</v>
      </c>
      <c r="N12" s="16"/>
    </row>
    <row r="13" spans="1:14" s="15" customFormat="1" ht="30" customHeight="1">
      <c r="A13" s="131" t="s">
        <v>22</v>
      </c>
      <c r="B13" s="131" t="s">
        <v>77</v>
      </c>
      <c r="C13" s="42" t="s">
        <v>82</v>
      </c>
      <c r="D13" s="50"/>
      <c r="E13" s="17"/>
      <c r="F13" s="17"/>
      <c r="G13" s="16"/>
      <c r="H13" s="94">
        <f t="shared" ref="H13:M13" si="9">SUM(H14:H19)</f>
        <v>35013530</v>
      </c>
      <c r="I13" s="95">
        <f t="shared" si="9"/>
        <v>34762366.649999999</v>
      </c>
      <c r="J13" s="94">
        <f t="shared" si="9"/>
        <v>33823600</v>
      </c>
      <c r="K13" s="94">
        <f>SUM(K14:K19)</f>
        <v>33302576.370000001</v>
      </c>
      <c r="L13" s="94">
        <f t="shared" si="9"/>
        <v>33600</v>
      </c>
      <c r="M13" s="94">
        <f t="shared" si="9"/>
        <v>35700</v>
      </c>
      <c r="N13" s="16"/>
    </row>
    <row r="14" spans="1:14" s="15" customFormat="1" ht="17.25" customHeight="1">
      <c r="A14" s="132"/>
      <c r="B14" s="132"/>
      <c r="C14" s="134" t="s">
        <v>78</v>
      </c>
      <c r="D14" s="50">
        <v>890</v>
      </c>
      <c r="E14" s="19" t="s">
        <v>79</v>
      </c>
      <c r="F14" s="19" t="s">
        <v>112</v>
      </c>
      <c r="G14" s="50">
        <v>540</v>
      </c>
      <c r="H14" s="51">
        <v>0</v>
      </c>
      <c r="I14" s="51">
        <v>0</v>
      </c>
      <c r="J14" s="18">
        <v>0</v>
      </c>
      <c r="K14" s="18">
        <v>0</v>
      </c>
      <c r="L14" s="18">
        <v>0</v>
      </c>
      <c r="M14" s="18">
        <v>0</v>
      </c>
      <c r="N14" s="16"/>
    </row>
    <row r="15" spans="1:14" s="15" customFormat="1" ht="17.25" customHeight="1">
      <c r="A15" s="132"/>
      <c r="B15" s="132"/>
      <c r="C15" s="134"/>
      <c r="D15" s="50">
        <v>890</v>
      </c>
      <c r="E15" s="19" t="s">
        <v>79</v>
      </c>
      <c r="F15" s="19" t="s">
        <v>123</v>
      </c>
      <c r="G15" s="50">
        <v>540</v>
      </c>
      <c r="H15" s="51">
        <v>5912130</v>
      </c>
      <c r="I15" s="51">
        <v>5912130</v>
      </c>
      <c r="J15" s="18">
        <v>7008400</v>
      </c>
      <c r="K15" s="18">
        <v>7008400</v>
      </c>
      <c r="L15" s="18">
        <v>0</v>
      </c>
      <c r="M15" s="18">
        <v>0</v>
      </c>
      <c r="N15" s="16"/>
    </row>
    <row r="16" spans="1:14" s="15" customFormat="1" ht="17.25" customHeight="1">
      <c r="A16" s="132"/>
      <c r="B16" s="132"/>
      <c r="C16" s="135"/>
      <c r="D16" s="50">
        <v>890</v>
      </c>
      <c r="E16" s="19" t="s">
        <v>79</v>
      </c>
      <c r="F16" s="19" t="s">
        <v>124</v>
      </c>
      <c r="G16" s="50">
        <v>540</v>
      </c>
      <c r="H16" s="51">
        <v>29068700</v>
      </c>
      <c r="I16" s="51">
        <v>28817536.649999999</v>
      </c>
      <c r="J16" s="18">
        <v>26389500</v>
      </c>
      <c r="K16" s="18">
        <v>25875622.510000002</v>
      </c>
      <c r="L16" s="18">
        <v>0</v>
      </c>
      <c r="M16" s="18">
        <v>0</v>
      </c>
      <c r="N16" s="16"/>
    </row>
    <row r="17" spans="1:14" s="15" customFormat="1" ht="16.5" customHeight="1">
      <c r="A17" s="132"/>
      <c r="B17" s="132"/>
      <c r="C17" s="132" t="s">
        <v>80</v>
      </c>
      <c r="D17" s="50">
        <v>806</v>
      </c>
      <c r="E17" s="19" t="s">
        <v>79</v>
      </c>
      <c r="F17" s="19" t="s">
        <v>107</v>
      </c>
      <c r="G17" s="50">
        <v>244</v>
      </c>
      <c r="H17" s="51">
        <v>32700</v>
      </c>
      <c r="I17" s="20">
        <v>32700</v>
      </c>
      <c r="J17" s="18">
        <v>284300</v>
      </c>
      <c r="K17" s="18">
        <v>277153.86</v>
      </c>
      <c r="L17" s="18">
        <v>32200</v>
      </c>
      <c r="M17" s="18">
        <v>34300</v>
      </c>
      <c r="N17" s="16"/>
    </row>
    <row r="18" spans="1:14" s="15" customFormat="1" ht="16.5" customHeight="1">
      <c r="A18" s="132"/>
      <c r="B18" s="132"/>
      <c r="C18" s="132"/>
      <c r="D18" s="50">
        <v>806</v>
      </c>
      <c r="E18" s="19" t="s">
        <v>79</v>
      </c>
      <c r="F18" s="19" t="s">
        <v>123</v>
      </c>
      <c r="G18" s="50">
        <v>244</v>
      </c>
      <c r="H18" s="51">
        <v>0</v>
      </c>
      <c r="I18" s="20">
        <v>0</v>
      </c>
      <c r="J18" s="18">
        <v>140000</v>
      </c>
      <c r="K18" s="18">
        <v>140000</v>
      </c>
      <c r="L18" s="18">
        <v>0</v>
      </c>
      <c r="M18" s="18">
        <v>0</v>
      </c>
      <c r="N18" s="16"/>
    </row>
    <row r="19" spans="1:14" s="15" customFormat="1" ht="16.5" customHeight="1">
      <c r="A19" s="133"/>
      <c r="B19" s="133"/>
      <c r="C19" s="133"/>
      <c r="D19" s="50">
        <v>806</v>
      </c>
      <c r="E19" s="19" t="s">
        <v>79</v>
      </c>
      <c r="F19" s="19" t="s">
        <v>141</v>
      </c>
      <c r="G19" s="50">
        <v>244</v>
      </c>
      <c r="H19" s="51">
        <v>0</v>
      </c>
      <c r="I19" s="20">
        <v>0</v>
      </c>
      <c r="J19" s="18">
        <v>1400</v>
      </c>
      <c r="K19" s="18">
        <v>1400</v>
      </c>
      <c r="L19" s="18">
        <v>1400</v>
      </c>
      <c r="M19" s="18">
        <v>1400</v>
      </c>
      <c r="N19" s="16"/>
    </row>
    <row r="20" spans="1:14" s="15" customFormat="1" ht="25.5">
      <c r="A20" s="130" t="s">
        <v>54</v>
      </c>
      <c r="B20" s="130" t="s">
        <v>81</v>
      </c>
      <c r="C20" s="42" t="s">
        <v>82</v>
      </c>
      <c r="D20" s="50"/>
      <c r="E20" s="17"/>
      <c r="F20" s="17"/>
      <c r="G20" s="16"/>
      <c r="H20" s="94">
        <f t="shared" ref="H20:M20" si="10">SUM(H21:H25)</f>
        <v>34957000</v>
      </c>
      <c r="I20" s="94">
        <f t="shared" si="10"/>
        <v>34635970.030000001</v>
      </c>
      <c r="J20" s="94">
        <f t="shared" si="10"/>
        <v>36353300</v>
      </c>
      <c r="K20" s="94">
        <f t="shared" si="10"/>
        <v>36320968.950000003</v>
      </c>
      <c r="L20" s="94">
        <f>SUM(L21:L25)</f>
        <v>38130600</v>
      </c>
      <c r="M20" s="94">
        <f t="shared" si="10"/>
        <v>12835502</v>
      </c>
      <c r="N20" s="18"/>
    </row>
    <row r="21" spans="1:14" s="15" customFormat="1" ht="25.5" customHeight="1">
      <c r="A21" s="130"/>
      <c r="B21" s="130"/>
      <c r="C21" s="52" t="s">
        <v>78</v>
      </c>
      <c r="D21" s="50">
        <v>890</v>
      </c>
      <c r="E21" s="19" t="s">
        <v>83</v>
      </c>
      <c r="F21" s="19" t="s">
        <v>108</v>
      </c>
      <c r="G21" s="50">
        <v>540</v>
      </c>
      <c r="H21" s="51">
        <v>10400000</v>
      </c>
      <c r="I21" s="51">
        <v>10400000</v>
      </c>
      <c r="J21" s="18">
        <v>0</v>
      </c>
      <c r="K21" s="18">
        <v>0</v>
      </c>
      <c r="L21" s="18"/>
      <c r="M21" s="18"/>
      <c r="N21" s="18"/>
    </row>
    <row r="22" spans="1:14" s="15" customFormat="1" ht="15.75" customHeight="1">
      <c r="A22" s="130"/>
      <c r="B22" s="130"/>
      <c r="C22" s="129" t="s">
        <v>80</v>
      </c>
      <c r="D22" s="50">
        <v>806</v>
      </c>
      <c r="E22" s="19" t="s">
        <v>83</v>
      </c>
      <c r="F22" s="19" t="s">
        <v>109</v>
      </c>
      <c r="G22" s="50">
        <v>814</v>
      </c>
      <c r="H22" s="51">
        <v>24252200</v>
      </c>
      <c r="I22" s="51">
        <v>24235970.030000001</v>
      </c>
      <c r="J22" s="18">
        <v>0</v>
      </c>
      <c r="K22" s="18">
        <v>0</v>
      </c>
      <c r="L22" s="18"/>
      <c r="M22" s="18"/>
      <c r="N22" s="18"/>
    </row>
    <row r="23" spans="1:14" s="15" customFormat="1" ht="15.75" customHeight="1">
      <c r="A23" s="130"/>
      <c r="B23" s="130"/>
      <c r="C23" s="129"/>
      <c r="D23" s="93">
        <v>806</v>
      </c>
      <c r="E23" s="19" t="s">
        <v>83</v>
      </c>
      <c r="F23" s="19" t="s">
        <v>109</v>
      </c>
      <c r="G23" s="93">
        <v>811</v>
      </c>
      <c r="H23" s="51">
        <v>0</v>
      </c>
      <c r="I23" s="51">
        <v>0</v>
      </c>
      <c r="J23" s="18">
        <v>36353300</v>
      </c>
      <c r="K23" s="18">
        <v>36320968.950000003</v>
      </c>
      <c r="L23" s="18">
        <v>37770000</v>
      </c>
      <c r="M23" s="18">
        <v>12460502</v>
      </c>
      <c r="N23" s="18"/>
    </row>
    <row r="24" spans="1:14" s="15" customFormat="1" ht="15.75" customHeight="1">
      <c r="A24" s="130"/>
      <c r="B24" s="130"/>
      <c r="C24" s="129"/>
      <c r="D24" s="93">
        <v>806</v>
      </c>
      <c r="E24" s="19" t="s">
        <v>83</v>
      </c>
      <c r="F24" s="19" t="s">
        <v>110</v>
      </c>
      <c r="G24" s="93">
        <v>810</v>
      </c>
      <c r="H24" s="51">
        <v>304800</v>
      </c>
      <c r="I24" s="51">
        <v>0</v>
      </c>
      <c r="J24" s="18">
        <v>0</v>
      </c>
      <c r="K24" s="18">
        <v>0</v>
      </c>
      <c r="L24" s="18"/>
      <c r="M24" s="18"/>
      <c r="N24" s="18"/>
    </row>
    <row r="25" spans="1:14" s="15" customFormat="1" ht="15.75" customHeight="1">
      <c r="A25" s="130"/>
      <c r="B25" s="130"/>
      <c r="C25" s="129"/>
      <c r="D25" s="50">
        <v>806</v>
      </c>
      <c r="E25" s="19" t="s">
        <v>83</v>
      </c>
      <c r="F25" s="19" t="s">
        <v>110</v>
      </c>
      <c r="G25" s="50">
        <v>811</v>
      </c>
      <c r="H25" s="51">
        <v>0</v>
      </c>
      <c r="I25" s="51">
        <v>0</v>
      </c>
      <c r="J25" s="18">
        <v>0</v>
      </c>
      <c r="K25" s="18">
        <v>0</v>
      </c>
      <c r="L25" s="18">
        <v>360600</v>
      </c>
      <c r="M25" s="18">
        <v>375000</v>
      </c>
      <c r="N25" s="18"/>
    </row>
    <row r="26" spans="1:14" s="15" customFormat="1" ht="25.5">
      <c r="A26" s="129" t="s">
        <v>55</v>
      </c>
      <c r="B26" s="129" t="s">
        <v>84</v>
      </c>
      <c r="C26" s="42" t="s">
        <v>82</v>
      </c>
      <c r="D26" s="50"/>
      <c r="E26" s="17"/>
      <c r="F26" s="17"/>
      <c r="G26" s="16"/>
      <c r="H26" s="94">
        <f t="shared" ref="H26:M26" si="11">SUM(H27:H34)</f>
        <v>348750</v>
      </c>
      <c r="I26" s="94">
        <f t="shared" si="11"/>
        <v>346249.5</v>
      </c>
      <c r="J26" s="94">
        <f t="shared" si="11"/>
        <v>345340</v>
      </c>
      <c r="K26" s="94">
        <f t="shared" si="11"/>
        <v>342970</v>
      </c>
      <c r="L26" s="94">
        <f t="shared" si="11"/>
        <v>53010</v>
      </c>
      <c r="M26" s="94">
        <f t="shared" si="11"/>
        <v>53010</v>
      </c>
      <c r="N26" s="16"/>
    </row>
    <row r="27" spans="1:14" s="15" customFormat="1" ht="30" customHeight="1">
      <c r="A27" s="129"/>
      <c r="B27" s="129"/>
      <c r="C27" s="42" t="s">
        <v>78</v>
      </c>
      <c r="D27" s="50">
        <v>890</v>
      </c>
      <c r="E27" s="19" t="s">
        <v>79</v>
      </c>
      <c r="F27" s="19" t="s">
        <v>128</v>
      </c>
      <c r="G27" s="50">
        <v>540</v>
      </c>
      <c r="H27" s="20">
        <v>278800</v>
      </c>
      <c r="I27" s="20">
        <v>278800</v>
      </c>
      <c r="J27" s="13">
        <v>278800</v>
      </c>
      <c r="K27" s="13">
        <v>278800</v>
      </c>
      <c r="L27" s="18">
        <v>0</v>
      </c>
      <c r="M27" s="18">
        <v>0</v>
      </c>
      <c r="N27" s="16"/>
    </row>
    <row r="28" spans="1:14" s="15" customFormat="1" ht="21.75" customHeight="1">
      <c r="A28" s="129"/>
      <c r="B28" s="129"/>
      <c r="C28" s="127" t="s">
        <v>85</v>
      </c>
      <c r="D28" s="50">
        <v>875</v>
      </c>
      <c r="E28" s="19" t="s">
        <v>92</v>
      </c>
      <c r="F28" s="19" t="s">
        <v>111</v>
      </c>
      <c r="G28" s="50">
        <v>112</v>
      </c>
      <c r="H28" s="51">
        <v>6019.8</v>
      </c>
      <c r="I28" s="51">
        <v>6019.8</v>
      </c>
      <c r="J28" s="18">
        <v>0</v>
      </c>
      <c r="K28" s="18">
        <v>0</v>
      </c>
      <c r="L28" s="18">
        <v>0</v>
      </c>
      <c r="M28" s="18">
        <v>0</v>
      </c>
      <c r="N28" s="18"/>
    </row>
    <row r="29" spans="1:14" s="15" customFormat="1" ht="21.75" customHeight="1">
      <c r="A29" s="129"/>
      <c r="B29" s="129"/>
      <c r="C29" s="127"/>
      <c r="D29" s="50">
        <v>875</v>
      </c>
      <c r="E29" s="19" t="s">
        <v>92</v>
      </c>
      <c r="F29" s="19" t="s">
        <v>111</v>
      </c>
      <c r="G29" s="50">
        <v>113</v>
      </c>
      <c r="H29" s="51">
        <v>5980.2</v>
      </c>
      <c r="I29" s="51">
        <v>5936</v>
      </c>
      <c r="J29" s="18">
        <v>0</v>
      </c>
      <c r="K29" s="18">
        <v>0</v>
      </c>
      <c r="L29" s="18">
        <v>0</v>
      </c>
      <c r="M29" s="18">
        <v>0</v>
      </c>
      <c r="N29" s="18"/>
    </row>
    <row r="30" spans="1:14" s="15" customFormat="1" ht="21.75" customHeight="1">
      <c r="A30" s="129"/>
      <c r="B30" s="129"/>
      <c r="C30" s="127"/>
      <c r="D30" s="50">
        <v>875</v>
      </c>
      <c r="E30" s="19" t="s">
        <v>92</v>
      </c>
      <c r="F30" s="19" t="s">
        <v>114</v>
      </c>
      <c r="G30" s="50">
        <v>244</v>
      </c>
      <c r="H30" s="51">
        <v>11940</v>
      </c>
      <c r="I30" s="51">
        <v>10203.700000000001</v>
      </c>
      <c r="J30" s="18">
        <v>12300</v>
      </c>
      <c r="K30" s="18">
        <v>10145</v>
      </c>
      <c r="L30" s="18">
        <v>0</v>
      </c>
      <c r="M30" s="18">
        <v>0</v>
      </c>
      <c r="N30" s="18"/>
    </row>
    <row r="31" spans="1:14" s="15" customFormat="1" ht="21.75" customHeight="1">
      <c r="A31" s="129"/>
      <c r="B31" s="129"/>
      <c r="C31" s="127"/>
      <c r="D31" s="50">
        <v>875</v>
      </c>
      <c r="E31" s="19" t="s">
        <v>92</v>
      </c>
      <c r="F31" s="19" t="s">
        <v>111</v>
      </c>
      <c r="G31" s="50">
        <v>244</v>
      </c>
      <c r="H31" s="51">
        <v>41010</v>
      </c>
      <c r="I31" s="51">
        <v>41010</v>
      </c>
      <c r="J31" s="18">
        <v>0</v>
      </c>
      <c r="K31" s="18">
        <v>0</v>
      </c>
      <c r="L31" s="18">
        <v>0</v>
      </c>
      <c r="M31" s="18">
        <v>0</v>
      </c>
      <c r="N31" s="18"/>
    </row>
    <row r="32" spans="1:14" s="15" customFormat="1" ht="21.75" customHeight="1">
      <c r="A32" s="129"/>
      <c r="B32" s="129"/>
      <c r="C32" s="127"/>
      <c r="D32" s="93">
        <v>875</v>
      </c>
      <c r="E32" s="19" t="s">
        <v>142</v>
      </c>
      <c r="F32" s="19" t="s">
        <v>111</v>
      </c>
      <c r="G32" s="93">
        <v>244</v>
      </c>
      <c r="H32" s="51">
        <v>0</v>
      </c>
      <c r="I32" s="51">
        <v>0</v>
      </c>
      <c r="J32" s="18">
        <v>53010</v>
      </c>
      <c r="K32" s="18">
        <v>53010</v>
      </c>
      <c r="L32" s="18">
        <v>53010</v>
      </c>
      <c r="M32" s="18">
        <v>53010</v>
      </c>
      <c r="N32" s="18"/>
    </row>
    <row r="33" spans="1:18" s="15" customFormat="1" ht="21.75" customHeight="1">
      <c r="A33" s="129"/>
      <c r="B33" s="129"/>
      <c r="C33" s="127"/>
      <c r="D33" s="50">
        <v>875</v>
      </c>
      <c r="E33" s="19" t="s">
        <v>92</v>
      </c>
      <c r="F33" s="19" t="s">
        <v>115</v>
      </c>
      <c r="G33" s="50">
        <v>244</v>
      </c>
      <c r="H33" s="51">
        <v>5000</v>
      </c>
      <c r="I33" s="51">
        <v>4280</v>
      </c>
      <c r="J33" s="18">
        <v>1230</v>
      </c>
      <c r="K33" s="18">
        <v>1015</v>
      </c>
      <c r="L33" s="18">
        <v>0</v>
      </c>
      <c r="M33" s="18">
        <v>0</v>
      </c>
      <c r="N33" s="18"/>
    </row>
    <row r="34" spans="1:18" s="15" customFormat="1" ht="21.75" customHeight="1">
      <c r="A34" s="129"/>
      <c r="B34" s="129"/>
      <c r="C34" s="127"/>
      <c r="D34" s="50">
        <v>875</v>
      </c>
      <c r="E34" s="19" t="s">
        <v>92</v>
      </c>
      <c r="F34" s="19" t="s">
        <v>115</v>
      </c>
      <c r="G34" s="50">
        <v>612</v>
      </c>
      <c r="H34" s="51">
        <v>0</v>
      </c>
      <c r="I34" s="51">
        <v>0</v>
      </c>
      <c r="J34" s="18">
        <v>0</v>
      </c>
      <c r="K34" s="18">
        <v>0</v>
      </c>
      <c r="L34" s="18">
        <v>0</v>
      </c>
      <c r="M34" s="18">
        <v>0</v>
      </c>
      <c r="N34" s="18"/>
    </row>
    <row r="37" spans="1:18" s="10" customFormat="1" ht="15.75">
      <c r="A37" s="11"/>
      <c r="B37" s="11" t="s">
        <v>138</v>
      </c>
      <c r="C37" s="14"/>
      <c r="D37" s="14"/>
      <c r="E37" s="14"/>
      <c r="G37" s="14"/>
      <c r="H37" s="43" t="s">
        <v>139</v>
      </c>
      <c r="I37" s="25"/>
      <c r="J37" s="14"/>
      <c r="L37" s="12"/>
      <c r="M37" s="12"/>
      <c r="N37" s="11"/>
      <c r="O37" s="11"/>
      <c r="P37" s="11"/>
      <c r="Q37" s="11"/>
      <c r="R37" s="11"/>
    </row>
    <row r="40" spans="1:18">
      <c r="A40" s="15" t="s">
        <v>125</v>
      </c>
      <c r="B40" s="44" t="s">
        <v>126</v>
      </c>
    </row>
    <row r="41" spans="1:18">
      <c r="B41" s="44" t="s">
        <v>127</v>
      </c>
    </row>
    <row r="42" spans="1:18">
      <c r="B42" s="45"/>
    </row>
    <row r="43" spans="1:18">
      <c r="B43" s="48" t="s">
        <v>140</v>
      </c>
    </row>
  </sheetData>
  <mergeCells count="27">
    <mergeCell ref="B26:B34"/>
    <mergeCell ref="A20:A25"/>
    <mergeCell ref="B20:B25"/>
    <mergeCell ref="A13:A19"/>
    <mergeCell ref="C5:C8"/>
    <mergeCell ref="B5:B8"/>
    <mergeCell ref="B9:B12"/>
    <mergeCell ref="C14:C16"/>
    <mergeCell ref="C22:C25"/>
    <mergeCell ref="B13:B19"/>
    <mergeCell ref="C17:C19"/>
    <mergeCell ref="C28:C34"/>
    <mergeCell ref="A9:A12"/>
    <mergeCell ref="A26:A34"/>
    <mergeCell ref="J6:K7"/>
    <mergeCell ref="L1:N1"/>
    <mergeCell ref="A3:N3"/>
    <mergeCell ref="H5:M5"/>
    <mergeCell ref="D5:G5"/>
    <mergeCell ref="N5:N8"/>
    <mergeCell ref="L6:M7"/>
    <mergeCell ref="F6:F8"/>
    <mergeCell ref="G6:G8"/>
    <mergeCell ref="H6:I7"/>
    <mergeCell ref="D6:D8"/>
    <mergeCell ref="E6:E8"/>
    <mergeCell ref="A5:A8"/>
  </mergeCells>
  <phoneticPr fontId="1" type="noConversion"/>
  <pageMargins left="0.59055118110236227" right="0" top="0.47" bottom="0.35433070866141736" header="0.31496062992125984" footer="0.31496062992125984"/>
  <pageSetup paperSize="9" scale="61" orientation="landscape" r:id="rId1"/>
  <rowBreaks count="2" manualBreakCount="2">
    <brk id="19" max="19" man="1"/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R55"/>
  <sheetViews>
    <sheetView topLeftCell="A2" zoomScale="110" zoomScaleNormal="110" zoomScaleSheetLayoutView="100" workbookViewId="0">
      <pane xSplit="3" ySplit="5" topLeftCell="F7" activePane="bottomRight" state="frozen"/>
      <selection activeCell="A2" sqref="A2"/>
      <selection pane="topRight" activeCell="D2" sqref="D2"/>
      <selection pane="bottomLeft" activeCell="A7" sqref="A7"/>
      <selection pane="bottomRight" activeCell="H21" sqref="H21"/>
    </sheetView>
  </sheetViews>
  <sheetFormatPr defaultRowHeight="15"/>
  <cols>
    <col min="1" max="1" width="16.140625" style="53" customWidth="1"/>
    <col min="2" max="2" width="23.5703125" style="53" customWidth="1"/>
    <col min="3" max="3" width="19.5703125" style="53" customWidth="1"/>
    <col min="4" max="10" width="21.140625" style="53" customWidth="1"/>
    <col min="11" max="16384" width="9.140625" style="53"/>
  </cols>
  <sheetData>
    <row r="1" spans="1:10" ht="39" customHeight="1">
      <c r="H1" s="141"/>
      <c r="I1" s="141"/>
      <c r="J1" s="141"/>
    </row>
    <row r="2" spans="1:10" ht="35.25" customHeight="1">
      <c r="A2" s="125" t="s">
        <v>91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>
      <c r="H3" s="54"/>
      <c r="I3" s="54"/>
      <c r="J3" s="55" t="s">
        <v>59</v>
      </c>
    </row>
    <row r="4" spans="1:10" ht="19.5" customHeight="1">
      <c r="A4" s="140" t="s">
        <v>12</v>
      </c>
      <c r="B4" s="140" t="s">
        <v>23</v>
      </c>
      <c r="C4" s="140" t="s">
        <v>28</v>
      </c>
      <c r="D4" s="142" t="s">
        <v>133</v>
      </c>
      <c r="E4" s="143"/>
      <c r="F4" s="142" t="s">
        <v>134</v>
      </c>
      <c r="G4" s="143"/>
      <c r="H4" s="140" t="s">
        <v>3</v>
      </c>
      <c r="I4" s="140"/>
      <c r="J4" s="140" t="s">
        <v>27</v>
      </c>
    </row>
    <row r="5" spans="1:10" ht="15.75" customHeight="1">
      <c r="A5" s="140"/>
      <c r="B5" s="140"/>
      <c r="C5" s="140"/>
      <c r="D5" s="144"/>
      <c r="E5" s="145"/>
      <c r="F5" s="144"/>
      <c r="G5" s="145"/>
      <c r="H5" s="140"/>
      <c r="I5" s="140"/>
      <c r="J5" s="140"/>
    </row>
    <row r="6" spans="1:10">
      <c r="A6" s="140"/>
      <c r="B6" s="140"/>
      <c r="C6" s="140"/>
      <c r="D6" s="56" t="s">
        <v>4</v>
      </c>
      <c r="E6" s="56" t="s">
        <v>5</v>
      </c>
      <c r="F6" s="56" t="s">
        <v>4</v>
      </c>
      <c r="G6" s="56" t="s">
        <v>5</v>
      </c>
      <c r="H6" s="56" t="s">
        <v>6</v>
      </c>
      <c r="I6" s="56" t="s">
        <v>7</v>
      </c>
      <c r="J6" s="140"/>
    </row>
    <row r="7" spans="1:10" ht="17.25" customHeight="1">
      <c r="A7" s="140" t="s">
        <v>46</v>
      </c>
      <c r="B7" s="137" t="s">
        <v>76</v>
      </c>
      <c r="C7" s="57" t="s">
        <v>13</v>
      </c>
      <c r="D7" s="96">
        <f>SUM(D9:D13)</f>
        <v>70319280</v>
      </c>
      <c r="E7" s="96">
        <f t="shared" ref="E7:I7" si="0">SUM(E9:E13)</f>
        <v>69744586.180000007</v>
      </c>
      <c r="F7" s="96">
        <f t="shared" si="0"/>
        <v>70522240</v>
      </c>
      <c r="G7" s="96">
        <f t="shared" si="0"/>
        <v>69966515.320000008</v>
      </c>
      <c r="H7" s="96">
        <f t="shared" si="0"/>
        <v>38217210</v>
      </c>
      <c r="I7" s="96">
        <f t="shared" si="0"/>
        <v>12924212</v>
      </c>
      <c r="J7" s="57"/>
    </row>
    <row r="8" spans="1:10" s="61" customFormat="1" ht="11.25" customHeight="1">
      <c r="A8" s="140"/>
      <c r="B8" s="138"/>
      <c r="C8" s="59" t="s">
        <v>14</v>
      </c>
      <c r="D8" s="97"/>
      <c r="E8" s="97"/>
      <c r="F8" s="97"/>
      <c r="G8" s="97"/>
      <c r="H8" s="97"/>
      <c r="I8" s="97"/>
      <c r="J8" s="59"/>
    </row>
    <row r="9" spans="1:10" ht="17.25" customHeight="1">
      <c r="A9" s="140"/>
      <c r="B9" s="138"/>
      <c r="C9" s="57" t="s">
        <v>9</v>
      </c>
      <c r="D9" s="96">
        <f>D16+D23+D30</f>
        <v>0</v>
      </c>
      <c r="E9" s="96">
        <f t="shared" ref="E9:I9" si="1">E16+E23+E30</f>
        <v>0</v>
      </c>
      <c r="F9" s="96">
        <f t="shared" si="1"/>
        <v>0</v>
      </c>
      <c r="G9" s="96">
        <f t="shared" si="1"/>
        <v>0</v>
      </c>
      <c r="H9" s="96">
        <f t="shared" si="1"/>
        <v>0</v>
      </c>
      <c r="I9" s="96">
        <f t="shared" si="1"/>
        <v>0</v>
      </c>
      <c r="J9" s="62"/>
    </row>
    <row r="10" spans="1:10" ht="17.25" customHeight="1">
      <c r="A10" s="140"/>
      <c r="B10" s="138"/>
      <c r="C10" s="57" t="s">
        <v>15</v>
      </c>
      <c r="D10" s="96">
        <f>D17+D24+D31</f>
        <v>35271570</v>
      </c>
      <c r="E10" s="96">
        <f t="shared" ref="E10:I10" si="2">E17+E24+E31</f>
        <v>35018670.350000001</v>
      </c>
      <c r="F10" s="96">
        <f t="shared" si="2"/>
        <v>33829000</v>
      </c>
      <c r="G10" s="96">
        <f t="shared" si="2"/>
        <v>33312967.510000002</v>
      </c>
      <c r="H10" s="96">
        <f t="shared" si="2"/>
        <v>0</v>
      </c>
      <c r="I10" s="96">
        <f t="shared" si="2"/>
        <v>0</v>
      </c>
      <c r="J10" s="63"/>
    </row>
    <row r="11" spans="1:10" ht="17.25" customHeight="1">
      <c r="A11" s="140"/>
      <c r="B11" s="138"/>
      <c r="C11" s="57" t="s">
        <v>48</v>
      </c>
      <c r="D11" s="96">
        <f>D18+D25+D32</f>
        <v>35047710</v>
      </c>
      <c r="E11" s="96">
        <f t="shared" ref="E11:I11" si="3">E18+E25+E32</f>
        <v>34725915.829999998</v>
      </c>
      <c r="F11" s="96">
        <f t="shared" si="3"/>
        <v>36693240</v>
      </c>
      <c r="G11" s="96">
        <f t="shared" si="3"/>
        <v>36653547.810000002</v>
      </c>
      <c r="H11" s="96">
        <f t="shared" si="3"/>
        <v>38217210</v>
      </c>
      <c r="I11" s="96">
        <f t="shared" si="3"/>
        <v>12924212</v>
      </c>
      <c r="J11" s="63"/>
    </row>
    <row r="12" spans="1:10" ht="17.25" customHeight="1">
      <c r="A12" s="140"/>
      <c r="B12" s="138"/>
      <c r="C12" s="57" t="s">
        <v>56</v>
      </c>
      <c r="D12" s="96">
        <f>D19+D26+D33</f>
        <v>0</v>
      </c>
      <c r="E12" s="96">
        <f t="shared" ref="E12:I12" si="4">E19+E26+E33</f>
        <v>0</v>
      </c>
      <c r="F12" s="96">
        <f t="shared" si="4"/>
        <v>0</v>
      </c>
      <c r="G12" s="96">
        <f t="shared" si="4"/>
        <v>0</v>
      </c>
      <c r="H12" s="96">
        <f t="shared" si="4"/>
        <v>0</v>
      </c>
      <c r="I12" s="96">
        <f t="shared" si="4"/>
        <v>0</v>
      </c>
      <c r="J12" s="63"/>
    </row>
    <row r="13" spans="1:10" ht="17.25" customHeight="1">
      <c r="A13" s="140"/>
      <c r="B13" s="139"/>
      <c r="C13" s="57" t="s">
        <v>16</v>
      </c>
      <c r="D13" s="96">
        <f>D20+D27+D34</f>
        <v>0</v>
      </c>
      <c r="E13" s="96">
        <f t="shared" ref="E13:I13" si="5">E20+E27+E34</f>
        <v>0</v>
      </c>
      <c r="F13" s="96">
        <f t="shared" si="5"/>
        <v>0</v>
      </c>
      <c r="G13" s="96">
        <f t="shared" si="5"/>
        <v>0</v>
      </c>
      <c r="H13" s="96">
        <f t="shared" si="5"/>
        <v>0</v>
      </c>
      <c r="I13" s="96">
        <f t="shared" si="5"/>
        <v>0</v>
      </c>
      <c r="J13" s="63"/>
    </row>
    <row r="14" spans="1:10" ht="17.25" customHeight="1">
      <c r="A14" s="136" t="s">
        <v>22</v>
      </c>
      <c r="B14" s="136" t="s">
        <v>77</v>
      </c>
      <c r="C14" s="57" t="s">
        <v>13</v>
      </c>
      <c r="D14" s="96">
        <f t="shared" ref="D14:E14" si="6">D16+D17+D18+D19</f>
        <v>35013530</v>
      </c>
      <c r="E14" s="96">
        <f t="shared" si="6"/>
        <v>34762366.649999999</v>
      </c>
      <c r="F14" s="96">
        <f>SUM(F16:F20)</f>
        <v>33823600</v>
      </c>
      <c r="G14" s="96">
        <f t="shared" ref="G14" si="7">G16+G17+G18+G19</f>
        <v>33302576.370000001</v>
      </c>
      <c r="H14" s="96">
        <f>H16+H17+H18+H19</f>
        <v>33600</v>
      </c>
      <c r="I14" s="96">
        <f>I16+I17+I18+I19</f>
        <v>35700</v>
      </c>
      <c r="J14" s="63"/>
    </row>
    <row r="15" spans="1:10" s="61" customFormat="1" ht="11.25" customHeight="1">
      <c r="A15" s="136"/>
      <c r="B15" s="136"/>
      <c r="C15" s="59" t="s">
        <v>14</v>
      </c>
      <c r="D15" s="64"/>
      <c r="E15" s="64"/>
      <c r="F15" s="60"/>
      <c r="G15" s="60"/>
      <c r="H15" s="64"/>
      <c r="I15" s="64"/>
      <c r="J15" s="65"/>
    </row>
    <row r="16" spans="1:10" ht="17.25" customHeight="1">
      <c r="A16" s="136"/>
      <c r="B16" s="136"/>
      <c r="C16" s="57" t="s">
        <v>24</v>
      </c>
      <c r="D16" s="58">
        <v>0</v>
      </c>
      <c r="E16" s="58">
        <v>0</v>
      </c>
      <c r="F16" s="58">
        <v>0</v>
      </c>
      <c r="G16" s="58">
        <v>0</v>
      </c>
      <c r="H16" s="66">
        <v>0</v>
      </c>
      <c r="I16" s="66">
        <v>0</v>
      </c>
      <c r="J16" s="63"/>
    </row>
    <row r="17" spans="1:10" ht="17.25" customHeight="1">
      <c r="A17" s="136"/>
      <c r="B17" s="136"/>
      <c r="C17" s="57" t="s">
        <v>15</v>
      </c>
      <c r="D17" s="66">
        <v>34980830</v>
      </c>
      <c r="E17" s="66">
        <v>34729666.649999999</v>
      </c>
      <c r="F17" s="58">
        <v>33537900</v>
      </c>
      <c r="G17" s="58">
        <f>140000+7008400+25875622.51</f>
        <v>33024022.510000002</v>
      </c>
      <c r="H17" s="66">
        <v>0</v>
      </c>
      <c r="I17" s="66">
        <v>0</v>
      </c>
      <c r="J17" s="67"/>
    </row>
    <row r="18" spans="1:10" ht="17.25" customHeight="1">
      <c r="A18" s="136"/>
      <c r="B18" s="136"/>
      <c r="C18" s="68" t="s">
        <v>48</v>
      </c>
      <c r="D18" s="66">
        <v>32700</v>
      </c>
      <c r="E18" s="66">
        <v>32700</v>
      </c>
      <c r="F18" s="58">
        <v>285700</v>
      </c>
      <c r="G18" s="58">
        <f>277153.86+1400</f>
        <v>278553.86</v>
      </c>
      <c r="H18" s="66">
        <v>33600</v>
      </c>
      <c r="I18" s="66">
        <v>35700</v>
      </c>
      <c r="J18" s="63"/>
    </row>
    <row r="19" spans="1:10" ht="17.25" customHeight="1">
      <c r="A19" s="136"/>
      <c r="B19" s="136"/>
      <c r="C19" s="57" t="s">
        <v>57</v>
      </c>
      <c r="D19" s="58">
        <v>0</v>
      </c>
      <c r="E19" s="58">
        <v>0</v>
      </c>
      <c r="F19" s="58">
        <v>0</v>
      </c>
      <c r="G19" s="58">
        <v>0</v>
      </c>
      <c r="H19" s="66">
        <v>0</v>
      </c>
      <c r="I19" s="66">
        <v>0</v>
      </c>
      <c r="J19" s="63"/>
    </row>
    <row r="20" spans="1:10" ht="17.25" customHeight="1">
      <c r="A20" s="136"/>
      <c r="B20" s="136"/>
      <c r="C20" s="57" t="s">
        <v>16</v>
      </c>
      <c r="D20" s="58">
        <v>0</v>
      </c>
      <c r="E20" s="58">
        <v>0</v>
      </c>
      <c r="F20" s="58">
        <v>0</v>
      </c>
      <c r="G20" s="58">
        <v>0</v>
      </c>
      <c r="H20" s="66">
        <v>0</v>
      </c>
      <c r="I20" s="66">
        <v>0</v>
      </c>
      <c r="J20" s="63"/>
    </row>
    <row r="21" spans="1:10" ht="17.25" customHeight="1">
      <c r="A21" s="136" t="s">
        <v>54</v>
      </c>
      <c r="B21" s="136" t="s">
        <v>81</v>
      </c>
      <c r="C21" s="57" t="s">
        <v>13</v>
      </c>
      <c r="D21" s="96">
        <f t="shared" ref="D21:E21" si="8">SUM(D23:D27)</f>
        <v>34957000</v>
      </c>
      <c r="E21" s="96">
        <f t="shared" si="8"/>
        <v>34635970.030000001</v>
      </c>
      <c r="F21" s="96">
        <f>SUM(F23:F27)</f>
        <v>36353300</v>
      </c>
      <c r="G21" s="96">
        <f t="shared" ref="G21:I21" si="9">SUM(G23:G27)</f>
        <v>36320968.950000003</v>
      </c>
      <c r="H21" s="96">
        <f t="shared" si="9"/>
        <v>38130600</v>
      </c>
      <c r="I21" s="96">
        <f t="shared" si="9"/>
        <v>12835502</v>
      </c>
      <c r="J21" s="63"/>
    </row>
    <row r="22" spans="1:10" s="61" customFormat="1" ht="11.25" customHeight="1">
      <c r="A22" s="136"/>
      <c r="B22" s="136"/>
      <c r="C22" s="59" t="s">
        <v>14</v>
      </c>
      <c r="D22" s="64"/>
      <c r="E22" s="64"/>
      <c r="F22" s="69"/>
      <c r="G22" s="69"/>
      <c r="H22" s="64"/>
      <c r="I22" s="64"/>
      <c r="J22" s="65"/>
    </row>
    <row r="23" spans="1:10" ht="17.25" customHeight="1">
      <c r="A23" s="136"/>
      <c r="B23" s="136"/>
      <c r="C23" s="57" t="s">
        <v>25</v>
      </c>
      <c r="D23" s="70">
        <v>0</v>
      </c>
      <c r="E23" s="70">
        <v>0</v>
      </c>
      <c r="F23" s="70">
        <v>0</v>
      </c>
      <c r="G23" s="70">
        <v>0</v>
      </c>
      <c r="H23" s="67">
        <v>0</v>
      </c>
      <c r="I23" s="67">
        <v>0</v>
      </c>
      <c r="J23" s="63"/>
    </row>
    <row r="24" spans="1:10" ht="17.25" customHeight="1">
      <c r="A24" s="136"/>
      <c r="B24" s="136"/>
      <c r="C24" s="57" t="s">
        <v>15</v>
      </c>
      <c r="D24" s="67">
        <v>0</v>
      </c>
      <c r="E24" s="67">
        <v>0</v>
      </c>
      <c r="F24" s="70">
        <v>0</v>
      </c>
      <c r="G24" s="70">
        <v>0</v>
      </c>
      <c r="H24" s="67">
        <v>0</v>
      </c>
      <c r="I24" s="67">
        <v>0</v>
      </c>
      <c r="J24" s="63"/>
    </row>
    <row r="25" spans="1:10" ht="17.25" customHeight="1">
      <c r="A25" s="136"/>
      <c r="B25" s="136"/>
      <c r="C25" s="68" t="s">
        <v>48</v>
      </c>
      <c r="D25" s="66">
        <v>34957000</v>
      </c>
      <c r="E25" s="66">
        <v>34635970.030000001</v>
      </c>
      <c r="F25" s="58">
        <v>36353300</v>
      </c>
      <c r="G25" s="58">
        <v>36320968.950000003</v>
      </c>
      <c r="H25" s="58">
        <v>38130600</v>
      </c>
      <c r="I25" s="58">
        <v>12835502</v>
      </c>
      <c r="J25" s="63"/>
    </row>
    <row r="26" spans="1:10" ht="17.25" customHeight="1">
      <c r="A26" s="136"/>
      <c r="B26" s="136"/>
      <c r="C26" s="57" t="s">
        <v>57</v>
      </c>
      <c r="D26" s="70">
        <v>0</v>
      </c>
      <c r="E26" s="70">
        <v>0</v>
      </c>
      <c r="F26" s="70">
        <v>0</v>
      </c>
      <c r="G26" s="70">
        <v>0</v>
      </c>
      <c r="H26" s="67">
        <v>0</v>
      </c>
      <c r="I26" s="67">
        <v>0</v>
      </c>
      <c r="J26" s="63"/>
    </row>
    <row r="27" spans="1:10" ht="17.25" customHeight="1">
      <c r="A27" s="136"/>
      <c r="B27" s="136"/>
      <c r="C27" s="57" t="s">
        <v>16</v>
      </c>
      <c r="D27" s="70">
        <v>0</v>
      </c>
      <c r="E27" s="70">
        <v>0</v>
      </c>
      <c r="F27" s="70">
        <v>0</v>
      </c>
      <c r="G27" s="70">
        <v>0</v>
      </c>
      <c r="H27" s="67">
        <v>0</v>
      </c>
      <c r="I27" s="67">
        <v>0</v>
      </c>
      <c r="J27" s="63"/>
    </row>
    <row r="28" spans="1:10" ht="17.25" customHeight="1">
      <c r="A28" s="136" t="s">
        <v>55</v>
      </c>
      <c r="B28" s="136" t="s">
        <v>84</v>
      </c>
      <c r="C28" s="57" t="s">
        <v>13</v>
      </c>
      <c r="D28" s="96">
        <f>SUM(D30:D34)</f>
        <v>348750</v>
      </c>
      <c r="E28" s="96">
        <f t="shared" ref="E28" si="10">SUM(E30:E34)</f>
        <v>346249.5</v>
      </c>
      <c r="F28" s="96">
        <f t="shared" ref="F28:G28" si="11">SUM(F30:F34)</f>
        <v>345340</v>
      </c>
      <c r="G28" s="96">
        <f t="shared" si="11"/>
        <v>342970</v>
      </c>
      <c r="H28" s="96">
        <f>SUM(H30:H34)</f>
        <v>53010</v>
      </c>
      <c r="I28" s="96">
        <f>SUM(I30:I34)</f>
        <v>53010</v>
      </c>
      <c r="J28" s="71"/>
    </row>
    <row r="29" spans="1:10" s="61" customFormat="1" ht="11.25" customHeight="1">
      <c r="A29" s="136"/>
      <c r="B29" s="136"/>
      <c r="C29" s="59" t="s">
        <v>14</v>
      </c>
      <c r="D29" s="64"/>
      <c r="E29" s="64"/>
      <c r="F29" s="60"/>
      <c r="G29" s="60"/>
      <c r="H29" s="64"/>
      <c r="I29" s="64"/>
      <c r="J29" s="72"/>
    </row>
    <row r="30" spans="1:10" ht="17.25" customHeight="1">
      <c r="A30" s="136"/>
      <c r="B30" s="136"/>
      <c r="C30" s="57" t="s">
        <v>25</v>
      </c>
      <c r="D30" s="58">
        <v>0</v>
      </c>
      <c r="E30" s="58">
        <v>0</v>
      </c>
      <c r="F30" s="58">
        <v>0</v>
      </c>
      <c r="G30" s="58">
        <v>0</v>
      </c>
      <c r="H30" s="66">
        <v>0</v>
      </c>
      <c r="I30" s="66">
        <v>0</v>
      </c>
      <c r="J30" s="71"/>
    </row>
    <row r="31" spans="1:10" ht="17.25" customHeight="1">
      <c r="A31" s="136"/>
      <c r="B31" s="136"/>
      <c r="C31" s="57" t="s">
        <v>15</v>
      </c>
      <c r="D31" s="66">
        <v>290740</v>
      </c>
      <c r="E31" s="66">
        <v>289003.7</v>
      </c>
      <c r="F31" s="58">
        <v>291100</v>
      </c>
      <c r="G31" s="58">
        <f>10145+278800</f>
        <v>288945</v>
      </c>
      <c r="H31" s="66">
        <v>0</v>
      </c>
      <c r="I31" s="66">
        <v>0</v>
      </c>
      <c r="J31" s="71"/>
    </row>
    <row r="32" spans="1:10" ht="17.25" customHeight="1">
      <c r="A32" s="136"/>
      <c r="B32" s="136"/>
      <c r="C32" s="68" t="s">
        <v>48</v>
      </c>
      <c r="D32" s="66">
        <v>58010</v>
      </c>
      <c r="E32" s="66">
        <v>57245.8</v>
      </c>
      <c r="F32" s="58">
        <v>54240</v>
      </c>
      <c r="G32" s="58">
        <f>53010+1015</f>
        <v>54025</v>
      </c>
      <c r="H32" s="66">
        <v>53010</v>
      </c>
      <c r="I32" s="66">
        <v>53010</v>
      </c>
      <c r="J32" s="71"/>
    </row>
    <row r="33" spans="1:18" ht="17.25" customHeight="1">
      <c r="A33" s="136"/>
      <c r="B33" s="136"/>
      <c r="C33" s="57" t="s">
        <v>57</v>
      </c>
      <c r="D33" s="58">
        <v>0</v>
      </c>
      <c r="E33" s="58">
        <v>0</v>
      </c>
      <c r="F33" s="58">
        <v>0</v>
      </c>
      <c r="G33" s="58">
        <v>0</v>
      </c>
      <c r="H33" s="66">
        <v>0</v>
      </c>
      <c r="I33" s="66">
        <v>0</v>
      </c>
      <c r="J33" s="71"/>
    </row>
    <row r="34" spans="1:18" ht="17.25" customHeight="1">
      <c r="A34" s="136"/>
      <c r="B34" s="136"/>
      <c r="C34" s="57" t="s">
        <v>16</v>
      </c>
      <c r="D34" s="58">
        <v>0</v>
      </c>
      <c r="E34" s="58">
        <v>0</v>
      </c>
      <c r="F34" s="58">
        <v>0</v>
      </c>
      <c r="G34" s="58">
        <v>0</v>
      </c>
      <c r="H34" s="66">
        <v>0</v>
      </c>
      <c r="I34" s="66">
        <v>0</v>
      </c>
      <c r="J34" s="71"/>
    </row>
    <row r="35" spans="1:18">
      <c r="D35" s="73"/>
      <c r="E35" s="73"/>
      <c r="F35" s="74"/>
      <c r="G35" s="74"/>
      <c r="H35" s="73"/>
      <c r="I35" s="73"/>
      <c r="J35" s="73"/>
    </row>
    <row r="36" spans="1:18">
      <c r="D36" s="73"/>
      <c r="E36" s="73"/>
      <c r="F36" s="74"/>
      <c r="G36" s="74"/>
      <c r="H36" s="73"/>
      <c r="I36" s="73"/>
      <c r="J36" s="73"/>
    </row>
    <row r="37" spans="1:18">
      <c r="D37" s="73"/>
      <c r="E37" s="73"/>
      <c r="F37" s="73"/>
      <c r="G37" s="73"/>
      <c r="H37" s="73"/>
      <c r="I37" s="73"/>
      <c r="J37" s="73"/>
    </row>
    <row r="38" spans="1:18" s="10" customFormat="1" ht="15.75">
      <c r="A38" s="11"/>
      <c r="B38" s="11" t="s">
        <v>138</v>
      </c>
      <c r="C38" s="14"/>
      <c r="D38" s="14"/>
      <c r="E38" s="14"/>
      <c r="G38" s="14"/>
      <c r="H38" s="43" t="s">
        <v>139</v>
      </c>
      <c r="I38" s="25"/>
      <c r="J38" s="14"/>
      <c r="L38" s="12"/>
      <c r="M38" s="12"/>
      <c r="N38" s="11"/>
      <c r="O38" s="11"/>
      <c r="P38" s="11"/>
      <c r="Q38" s="11"/>
      <c r="R38" s="11"/>
    </row>
    <row r="39" spans="1:18">
      <c r="C39" s="75"/>
      <c r="D39" s="76"/>
      <c r="E39" s="68"/>
      <c r="F39" s="75"/>
      <c r="G39" s="75"/>
    </row>
    <row r="40" spans="1:18">
      <c r="C40" s="75"/>
      <c r="D40" s="76"/>
      <c r="E40" s="68"/>
      <c r="F40" s="75"/>
      <c r="G40" s="75"/>
    </row>
    <row r="41" spans="1:18">
      <c r="C41" s="75"/>
      <c r="D41" s="76"/>
      <c r="E41" s="68"/>
      <c r="F41" s="75"/>
      <c r="G41" s="75"/>
    </row>
    <row r="42" spans="1:18">
      <c r="C42" s="75"/>
      <c r="D42" s="76"/>
      <c r="E42" s="68"/>
      <c r="F42" s="75"/>
      <c r="G42" s="75"/>
    </row>
    <row r="43" spans="1:18">
      <c r="C43" s="75"/>
      <c r="D43" s="76"/>
      <c r="E43" s="68"/>
      <c r="F43" s="75"/>
      <c r="G43" s="75"/>
    </row>
    <row r="44" spans="1:18">
      <c r="D44" s="73"/>
      <c r="E44" s="73"/>
      <c r="F44" s="73"/>
      <c r="G44" s="73"/>
      <c r="H44" s="73"/>
      <c r="I44" s="73"/>
      <c r="J44" s="73"/>
    </row>
    <row r="45" spans="1:18" s="83" customFormat="1" ht="11.25">
      <c r="A45" s="82" t="s">
        <v>125</v>
      </c>
      <c r="B45" s="44" t="s">
        <v>126</v>
      </c>
      <c r="E45" s="84"/>
      <c r="F45" s="84"/>
    </row>
    <row r="46" spans="1:18" s="83" customFormat="1" ht="11.25">
      <c r="B46" s="44" t="s">
        <v>127</v>
      </c>
      <c r="E46" s="84"/>
      <c r="F46" s="84"/>
    </row>
    <row r="47" spans="1:18" s="77" customFormat="1">
      <c r="B47" s="79"/>
      <c r="E47" s="78"/>
      <c r="F47" s="78"/>
    </row>
    <row r="48" spans="1:18" s="77" customFormat="1">
      <c r="B48" s="80" t="s">
        <v>140</v>
      </c>
      <c r="E48" s="78"/>
      <c r="F48" s="78"/>
    </row>
    <row r="49" spans="4:10">
      <c r="D49" s="73"/>
      <c r="E49" s="73"/>
      <c r="F49" s="73"/>
      <c r="G49" s="73"/>
      <c r="H49" s="73"/>
      <c r="I49" s="73"/>
      <c r="J49" s="73"/>
    </row>
    <row r="50" spans="4:10">
      <c r="D50" s="73"/>
      <c r="E50" s="73"/>
      <c r="F50" s="73"/>
      <c r="G50" s="73"/>
      <c r="H50" s="73"/>
      <c r="I50" s="73"/>
      <c r="J50" s="73"/>
    </row>
    <row r="51" spans="4:10">
      <c r="D51" s="73"/>
      <c r="E51" s="73"/>
      <c r="F51" s="73"/>
      <c r="G51" s="73"/>
      <c r="H51" s="73"/>
      <c r="I51" s="73"/>
      <c r="J51" s="73"/>
    </row>
    <row r="52" spans="4:10">
      <c r="D52" s="73"/>
      <c r="E52" s="73"/>
      <c r="F52" s="73"/>
      <c r="G52" s="73"/>
      <c r="H52" s="73"/>
      <c r="I52" s="73"/>
      <c r="J52" s="73"/>
    </row>
    <row r="53" spans="4:10">
      <c r="F53" s="73"/>
      <c r="G53" s="73"/>
    </row>
    <row r="55" spans="4:10" ht="10.5" customHeight="1">
      <c r="D55" s="81"/>
      <c r="E55" s="81"/>
      <c r="F55" s="81"/>
      <c r="G55" s="81"/>
      <c r="H55" s="81"/>
      <c r="I55" s="81"/>
      <c r="J55" s="81"/>
    </row>
  </sheetData>
  <mergeCells count="17">
    <mergeCell ref="H1:J1"/>
    <mergeCell ref="D4:E5"/>
    <mergeCell ref="A2:J2"/>
    <mergeCell ref="J4:J6"/>
    <mergeCell ref="H4:I5"/>
    <mergeCell ref="C4:C6"/>
    <mergeCell ref="A4:A6"/>
    <mergeCell ref="F4:G5"/>
    <mergeCell ref="A28:A34"/>
    <mergeCell ref="B28:B34"/>
    <mergeCell ref="B7:B13"/>
    <mergeCell ref="B4:B6"/>
    <mergeCell ref="A21:A27"/>
    <mergeCell ref="B14:B20"/>
    <mergeCell ref="B21:B27"/>
    <mergeCell ref="A7:A13"/>
    <mergeCell ref="A14:A20"/>
  </mergeCells>
  <phoneticPr fontId="1" type="noConversion"/>
  <pageMargins left="0.35433070866141736" right="0.19685039370078741" top="0.42" bottom="0.35433070866141736" header="0.31496062992125984" footer="0.31496062992125984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R27"/>
  <sheetViews>
    <sheetView view="pageBreakPreview" zoomScale="90" zoomScaleSheetLayoutView="90" workbookViewId="0">
      <selection activeCell="A4" sqref="A4:R4"/>
    </sheetView>
  </sheetViews>
  <sheetFormatPr defaultRowHeight="12.75"/>
  <cols>
    <col min="1" max="1" width="5.85546875" style="1" customWidth="1"/>
    <col min="2" max="2" width="18.85546875" style="1" customWidth="1"/>
    <col min="3" max="3" width="10.7109375" style="1" customWidth="1"/>
    <col min="4" max="4" width="11.5703125" style="1" customWidth="1"/>
    <col min="5" max="5" width="12.5703125" style="1" customWidth="1"/>
    <col min="6" max="6" width="8.7109375" style="1" customWidth="1"/>
    <col min="7" max="7" width="9.140625" style="1"/>
    <col min="8" max="8" width="9.5703125" style="1" customWidth="1"/>
    <col min="9" max="16384" width="9.140625" style="1"/>
  </cols>
  <sheetData>
    <row r="1" spans="1:18" ht="43.5" customHeight="1">
      <c r="L1" s="148" t="s">
        <v>87</v>
      </c>
      <c r="M1" s="148"/>
      <c r="N1" s="148"/>
      <c r="O1" s="148"/>
      <c r="P1" s="148"/>
      <c r="Q1" s="148"/>
      <c r="R1" s="148"/>
    </row>
    <row r="2" spans="1:18" ht="18.75" customHeight="1">
      <c r="Q2" s="5"/>
      <c r="R2" s="5"/>
    </row>
    <row r="3" spans="1:18" ht="27.75" customHeight="1">
      <c r="A3" s="150" t="s">
        <v>47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18" ht="21.75" customHeight="1">
      <c r="A4" s="149" t="s">
        <v>135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1:18" ht="32.25" customHeight="1">
      <c r="A5" s="149" t="s">
        <v>88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</row>
    <row r="6" spans="1:18" ht="17.25" customHeight="1">
      <c r="Q6" s="1" t="s">
        <v>59</v>
      </c>
    </row>
    <row r="7" spans="1:18" customFormat="1" ht="12.75" customHeight="1">
      <c r="A7" s="146" t="s">
        <v>30</v>
      </c>
      <c r="B7" s="146" t="s">
        <v>31</v>
      </c>
      <c r="C7" s="146" t="s">
        <v>32</v>
      </c>
      <c r="D7" s="146" t="s">
        <v>33</v>
      </c>
      <c r="E7" s="146" t="s">
        <v>43</v>
      </c>
      <c r="F7" s="146" t="s">
        <v>34</v>
      </c>
      <c r="G7" s="147"/>
      <c r="H7" s="146" t="s">
        <v>136</v>
      </c>
      <c r="I7" s="146"/>
      <c r="J7" s="146"/>
      <c r="K7" s="146"/>
      <c r="L7" s="146"/>
      <c r="M7" s="146"/>
      <c r="N7" s="146"/>
      <c r="O7" s="151" t="s">
        <v>137</v>
      </c>
      <c r="P7" s="151"/>
      <c r="Q7" s="151"/>
      <c r="R7" s="151"/>
    </row>
    <row r="8" spans="1:18" customFormat="1" ht="26.25" customHeight="1">
      <c r="A8" s="146"/>
      <c r="B8" s="146"/>
      <c r="C8" s="146"/>
      <c r="D8" s="146"/>
      <c r="E8" s="146"/>
      <c r="F8" s="147"/>
      <c r="G8" s="147"/>
      <c r="H8" s="146"/>
      <c r="I8" s="146"/>
      <c r="J8" s="146"/>
      <c r="K8" s="146"/>
      <c r="L8" s="146"/>
      <c r="M8" s="146"/>
      <c r="N8" s="146"/>
      <c r="O8" s="151"/>
      <c r="P8" s="151"/>
      <c r="Q8" s="151"/>
      <c r="R8" s="151"/>
    </row>
    <row r="9" spans="1:18" customFormat="1" ht="47.25" customHeight="1">
      <c r="A9" s="152"/>
      <c r="B9" s="152"/>
      <c r="C9" s="152"/>
      <c r="D9" s="152"/>
      <c r="E9" s="152"/>
      <c r="F9" s="7" t="s">
        <v>35</v>
      </c>
      <c r="G9" s="8" t="s">
        <v>36</v>
      </c>
      <c r="H9" s="7" t="s">
        <v>37</v>
      </c>
      <c r="I9" s="7" t="s">
        <v>38</v>
      </c>
      <c r="J9" s="7" t="s">
        <v>48</v>
      </c>
      <c r="K9" s="7" t="s">
        <v>39</v>
      </c>
      <c r="L9" s="7" t="s">
        <v>40</v>
      </c>
      <c r="M9" s="7" t="s">
        <v>9</v>
      </c>
      <c r="N9" s="7" t="s">
        <v>41</v>
      </c>
      <c r="O9" s="7" t="s">
        <v>42</v>
      </c>
      <c r="P9" s="7" t="s">
        <v>48</v>
      </c>
      <c r="Q9" s="7" t="s">
        <v>39</v>
      </c>
      <c r="R9" s="7" t="s">
        <v>9</v>
      </c>
    </row>
    <row r="10" spans="1:18" ht="15" customHeight="1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7</v>
      </c>
      <c r="G10" s="9">
        <v>8</v>
      </c>
      <c r="H10" s="9">
        <v>9</v>
      </c>
      <c r="I10" s="9">
        <v>10</v>
      </c>
      <c r="J10" s="9">
        <v>11</v>
      </c>
      <c r="K10" s="9">
        <v>12</v>
      </c>
      <c r="L10" s="9">
        <v>13</v>
      </c>
      <c r="M10" s="9">
        <v>14</v>
      </c>
      <c r="N10" s="9">
        <v>15</v>
      </c>
      <c r="O10" s="9">
        <v>16</v>
      </c>
      <c r="P10" s="9">
        <v>17</v>
      </c>
      <c r="Q10" s="9">
        <v>18</v>
      </c>
      <c r="R10" s="9">
        <v>19</v>
      </c>
    </row>
    <row r="11" spans="1:18" ht="19.5" customHeight="1">
      <c r="A11" s="9" t="s">
        <v>58</v>
      </c>
      <c r="B11" s="9" t="s">
        <v>58</v>
      </c>
      <c r="C11" s="9" t="s">
        <v>58</v>
      </c>
      <c r="D11" s="9" t="s">
        <v>58</v>
      </c>
      <c r="E11" s="9" t="s">
        <v>58</v>
      </c>
      <c r="F11" s="9" t="s">
        <v>58</v>
      </c>
      <c r="G11" s="9" t="s">
        <v>58</v>
      </c>
      <c r="H11" s="9" t="s">
        <v>58</v>
      </c>
      <c r="I11" s="9" t="s">
        <v>58</v>
      </c>
      <c r="J11" s="9" t="s">
        <v>58</v>
      </c>
      <c r="K11" s="9" t="s">
        <v>58</v>
      </c>
      <c r="L11" s="9" t="s">
        <v>58</v>
      </c>
      <c r="M11" s="9" t="s">
        <v>58</v>
      </c>
      <c r="N11" s="9" t="s">
        <v>58</v>
      </c>
      <c r="O11" s="9" t="s">
        <v>58</v>
      </c>
      <c r="P11" s="9" t="s">
        <v>58</v>
      </c>
      <c r="Q11" s="9" t="s">
        <v>58</v>
      </c>
      <c r="R11" s="9" t="s">
        <v>58</v>
      </c>
    </row>
    <row r="12" spans="1:18" ht="18.75" customHeight="1">
      <c r="A12" s="9" t="s">
        <v>58</v>
      </c>
      <c r="B12" s="9" t="s">
        <v>58</v>
      </c>
      <c r="C12" s="9" t="s">
        <v>58</v>
      </c>
      <c r="D12" s="9" t="s">
        <v>58</v>
      </c>
      <c r="E12" s="9" t="s">
        <v>58</v>
      </c>
      <c r="F12" s="9" t="s">
        <v>58</v>
      </c>
      <c r="G12" s="9" t="s">
        <v>58</v>
      </c>
      <c r="H12" s="9" t="s">
        <v>58</v>
      </c>
      <c r="I12" s="9" t="s">
        <v>58</v>
      </c>
      <c r="J12" s="9" t="s">
        <v>58</v>
      </c>
      <c r="K12" s="9" t="s">
        <v>58</v>
      </c>
      <c r="L12" s="9" t="s">
        <v>58</v>
      </c>
      <c r="M12" s="9" t="s">
        <v>58</v>
      </c>
      <c r="N12" s="9" t="s">
        <v>58</v>
      </c>
      <c r="O12" s="9" t="s">
        <v>58</v>
      </c>
      <c r="P12" s="9" t="s">
        <v>58</v>
      </c>
      <c r="Q12" s="9" t="s">
        <v>58</v>
      </c>
      <c r="R12" s="9" t="s">
        <v>58</v>
      </c>
    </row>
    <row r="13" spans="1:18" ht="18.75" customHeight="1">
      <c r="A13" s="9" t="s">
        <v>58</v>
      </c>
      <c r="B13" s="9" t="s">
        <v>58</v>
      </c>
      <c r="C13" s="9" t="s">
        <v>58</v>
      </c>
      <c r="D13" s="9" t="s">
        <v>58</v>
      </c>
      <c r="E13" s="9" t="s">
        <v>58</v>
      </c>
      <c r="F13" s="9" t="s">
        <v>58</v>
      </c>
      <c r="G13" s="9" t="s">
        <v>58</v>
      </c>
      <c r="H13" s="9" t="s">
        <v>58</v>
      </c>
      <c r="I13" s="9" t="s">
        <v>58</v>
      </c>
      <c r="J13" s="9" t="s">
        <v>58</v>
      </c>
      <c r="K13" s="9" t="s">
        <v>58</v>
      </c>
      <c r="L13" s="9" t="s">
        <v>58</v>
      </c>
      <c r="M13" s="9" t="s">
        <v>58</v>
      </c>
      <c r="N13" s="9" t="s">
        <v>58</v>
      </c>
      <c r="O13" s="9" t="s">
        <v>58</v>
      </c>
      <c r="P13" s="9" t="s">
        <v>58</v>
      </c>
      <c r="Q13" s="9" t="s">
        <v>58</v>
      </c>
      <c r="R13" s="9" t="s">
        <v>58</v>
      </c>
    </row>
    <row r="14" spans="1:18" ht="19.5" customHeight="1">
      <c r="A14" s="9" t="s">
        <v>58</v>
      </c>
      <c r="B14" s="9" t="s">
        <v>58</v>
      </c>
      <c r="C14" s="9" t="s">
        <v>58</v>
      </c>
      <c r="D14" s="9" t="s">
        <v>58</v>
      </c>
      <c r="E14" s="9" t="s">
        <v>58</v>
      </c>
      <c r="F14" s="9" t="s">
        <v>58</v>
      </c>
      <c r="G14" s="9" t="s">
        <v>58</v>
      </c>
      <c r="H14" s="9" t="s">
        <v>58</v>
      </c>
      <c r="I14" s="9" t="s">
        <v>58</v>
      </c>
      <c r="J14" s="9" t="s">
        <v>58</v>
      </c>
      <c r="K14" s="9" t="s">
        <v>58</v>
      </c>
      <c r="L14" s="9" t="s">
        <v>58</v>
      </c>
      <c r="M14" s="9" t="s">
        <v>58</v>
      </c>
      <c r="N14" s="9" t="s">
        <v>58</v>
      </c>
      <c r="O14" s="9" t="s">
        <v>58</v>
      </c>
      <c r="P14" s="9" t="s">
        <v>58</v>
      </c>
      <c r="Q14" s="9" t="s">
        <v>58</v>
      </c>
      <c r="R14" s="9" t="s">
        <v>58</v>
      </c>
    </row>
    <row r="15" spans="1:18" ht="18.75" customHeight="1">
      <c r="A15" s="9" t="s">
        <v>58</v>
      </c>
      <c r="B15" s="9" t="s">
        <v>58</v>
      </c>
      <c r="C15" s="9" t="s">
        <v>58</v>
      </c>
      <c r="D15" s="9" t="s">
        <v>58</v>
      </c>
      <c r="E15" s="9" t="s">
        <v>58</v>
      </c>
      <c r="F15" s="9" t="s">
        <v>58</v>
      </c>
      <c r="G15" s="9" t="s">
        <v>58</v>
      </c>
      <c r="H15" s="9" t="s">
        <v>58</v>
      </c>
      <c r="I15" s="9" t="s">
        <v>58</v>
      </c>
      <c r="J15" s="9" t="s">
        <v>58</v>
      </c>
      <c r="K15" s="9" t="s">
        <v>58</v>
      </c>
      <c r="L15" s="9" t="s">
        <v>58</v>
      </c>
      <c r="M15" s="9" t="s">
        <v>58</v>
      </c>
      <c r="N15" s="9" t="s">
        <v>58</v>
      </c>
      <c r="O15" s="9" t="s">
        <v>58</v>
      </c>
      <c r="P15" s="9" t="s">
        <v>58</v>
      </c>
      <c r="Q15" s="9" t="s">
        <v>58</v>
      </c>
      <c r="R15" s="9" t="s">
        <v>58</v>
      </c>
    </row>
    <row r="16" spans="1:18" ht="19.5" customHeight="1">
      <c r="A16" s="9" t="s">
        <v>58</v>
      </c>
      <c r="B16" s="9" t="s">
        <v>58</v>
      </c>
      <c r="C16" s="9" t="s">
        <v>58</v>
      </c>
      <c r="D16" s="9" t="s">
        <v>58</v>
      </c>
      <c r="E16" s="9" t="s">
        <v>58</v>
      </c>
      <c r="F16" s="9" t="s">
        <v>58</v>
      </c>
      <c r="G16" s="9" t="s">
        <v>58</v>
      </c>
      <c r="H16" s="9" t="s">
        <v>58</v>
      </c>
      <c r="I16" s="9" t="s">
        <v>58</v>
      </c>
      <c r="J16" s="9" t="s">
        <v>58</v>
      </c>
      <c r="K16" s="9" t="s">
        <v>58</v>
      </c>
      <c r="L16" s="9" t="s">
        <v>58</v>
      </c>
      <c r="M16" s="9" t="s">
        <v>58</v>
      </c>
      <c r="N16" s="9" t="s">
        <v>58</v>
      </c>
      <c r="O16" s="9" t="s">
        <v>58</v>
      </c>
      <c r="P16" s="9" t="s">
        <v>58</v>
      </c>
      <c r="Q16" s="9" t="s">
        <v>58</v>
      </c>
      <c r="R16" s="9" t="s">
        <v>58</v>
      </c>
    </row>
    <row r="17" spans="1:18" ht="20.25" customHeight="1">
      <c r="A17" s="9" t="s">
        <v>58</v>
      </c>
      <c r="B17" s="9" t="s">
        <v>58</v>
      </c>
      <c r="C17" s="9" t="s">
        <v>58</v>
      </c>
      <c r="D17" s="9" t="s">
        <v>58</v>
      </c>
      <c r="E17" s="9" t="s">
        <v>58</v>
      </c>
      <c r="F17" s="9" t="s">
        <v>58</v>
      </c>
      <c r="G17" s="9" t="s">
        <v>58</v>
      </c>
      <c r="H17" s="9" t="s">
        <v>58</v>
      </c>
      <c r="I17" s="9" t="s">
        <v>58</v>
      </c>
      <c r="J17" s="9" t="s">
        <v>58</v>
      </c>
      <c r="K17" s="9" t="s">
        <v>58</v>
      </c>
      <c r="L17" s="9" t="s">
        <v>58</v>
      </c>
      <c r="M17" s="9" t="s">
        <v>58</v>
      </c>
      <c r="N17" s="9" t="s">
        <v>58</v>
      </c>
      <c r="O17" s="9" t="s">
        <v>58</v>
      </c>
      <c r="P17" s="9" t="s">
        <v>58</v>
      </c>
      <c r="Q17" s="9" t="s">
        <v>58</v>
      </c>
      <c r="R17" s="9" t="s">
        <v>58</v>
      </c>
    </row>
    <row r="18" spans="1:18" ht="19.5" customHeight="1">
      <c r="A18" s="9" t="s">
        <v>58</v>
      </c>
      <c r="B18" s="9" t="s">
        <v>58</v>
      </c>
      <c r="C18" s="9" t="s">
        <v>58</v>
      </c>
      <c r="D18" s="9" t="s">
        <v>58</v>
      </c>
      <c r="E18" s="9" t="s">
        <v>58</v>
      </c>
      <c r="F18" s="9" t="s">
        <v>58</v>
      </c>
      <c r="G18" s="9" t="s">
        <v>58</v>
      </c>
      <c r="H18" s="9" t="s">
        <v>58</v>
      </c>
      <c r="I18" s="9" t="s">
        <v>58</v>
      </c>
      <c r="J18" s="9" t="s">
        <v>58</v>
      </c>
      <c r="K18" s="9" t="s">
        <v>58</v>
      </c>
      <c r="L18" s="9" t="s">
        <v>58</v>
      </c>
      <c r="M18" s="9" t="s">
        <v>58</v>
      </c>
      <c r="N18" s="9" t="s">
        <v>58</v>
      </c>
      <c r="O18" s="9" t="s">
        <v>58</v>
      </c>
      <c r="P18" s="9" t="s">
        <v>58</v>
      </c>
      <c r="Q18" s="9" t="s">
        <v>58</v>
      </c>
      <c r="R18" s="9" t="s">
        <v>58</v>
      </c>
    </row>
    <row r="19" spans="1:18" ht="39.75" customHeight="1">
      <c r="A19" s="9" t="s">
        <v>58</v>
      </c>
      <c r="B19" s="9" t="s">
        <v>58</v>
      </c>
      <c r="C19" s="9" t="s">
        <v>58</v>
      </c>
      <c r="D19" s="9" t="s">
        <v>58</v>
      </c>
      <c r="E19" s="9" t="s">
        <v>58</v>
      </c>
      <c r="F19" s="9" t="s">
        <v>58</v>
      </c>
      <c r="G19" s="9" t="s">
        <v>58</v>
      </c>
      <c r="H19" s="9" t="s">
        <v>58</v>
      </c>
      <c r="I19" s="9" t="s">
        <v>58</v>
      </c>
      <c r="J19" s="9" t="s">
        <v>58</v>
      </c>
      <c r="K19" s="9" t="s">
        <v>58</v>
      </c>
      <c r="L19" s="9" t="s">
        <v>58</v>
      </c>
      <c r="M19" s="9" t="s">
        <v>58</v>
      </c>
      <c r="N19" s="9" t="s">
        <v>58</v>
      </c>
      <c r="O19" s="9" t="s">
        <v>58</v>
      </c>
      <c r="P19" s="9" t="s">
        <v>58</v>
      </c>
      <c r="Q19" s="9" t="s">
        <v>58</v>
      </c>
      <c r="R19" s="9" t="s">
        <v>58</v>
      </c>
    </row>
    <row r="20" spans="1:18" ht="24.75" customHeight="1">
      <c r="A20" s="2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2" spans="1:18" s="10" customFormat="1" ht="15.75">
      <c r="A22" s="11"/>
      <c r="B22" s="11" t="s">
        <v>138</v>
      </c>
      <c r="C22" s="14"/>
      <c r="D22" s="14"/>
      <c r="E22" s="14"/>
      <c r="G22" s="14"/>
      <c r="H22" s="43" t="s">
        <v>139</v>
      </c>
      <c r="I22" s="25"/>
      <c r="J22" s="14"/>
      <c r="L22" s="12"/>
      <c r="M22" s="12"/>
      <c r="N22" s="11"/>
      <c r="O22" s="11"/>
      <c r="P22" s="11"/>
      <c r="Q22" s="11"/>
      <c r="R22" s="11"/>
    </row>
    <row r="23" spans="1:18" s="4" customFormat="1" ht="15.75">
      <c r="B23" s="6"/>
      <c r="C23" s="6"/>
      <c r="D23" s="6"/>
      <c r="E23" s="6"/>
      <c r="G23" s="6"/>
      <c r="H23" s="6"/>
      <c r="I23" s="6"/>
      <c r="J23" s="6"/>
      <c r="K23" s="6"/>
      <c r="L23" s="6"/>
      <c r="M23" s="6"/>
      <c r="N23" s="6"/>
      <c r="Q23" s="6"/>
      <c r="R23" s="6"/>
    </row>
    <row r="24" spans="1:18" s="83" customFormat="1" ht="11.25">
      <c r="A24" s="82" t="s">
        <v>129</v>
      </c>
      <c r="B24" s="44" t="s">
        <v>126</v>
      </c>
      <c r="E24" s="84"/>
      <c r="F24" s="84"/>
    </row>
    <row r="25" spans="1:18" s="83" customFormat="1" ht="11.25">
      <c r="B25" s="44" t="s">
        <v>127</v>
      </c>
      <c r="E25" s="84"/>
      <c r="F25" s="84"/>
    </row>
    <row r="26" spans="1:18" s="77" customFormat="1" ht="15">
      <c r="B26" s="79"/>
      <c r="E26" s="78"/>
      <c r="F26" s="78"/>
    </row>
    <row r="27" spans="1:18" s="77" customFormat="1" ht="15">
      <c r="B27" s="80" t="s">
        <v>140</v>
      </c>
      <c r="E27" s="78"/>
      <c r="F27" s="78"/>
    </row>
  </sheetData>
  <mergeCells count="12">
    <mergeCell ref="F7:G8"/>
    <mergeCell ref="L1:R1"/>
    <mergeCell ref="A4:R4"/>
    <mergeCell ref="A5:R5"/>
    <mergeCell ref="A3:R3"/>
    <mergeCell ref="H7:N8"/>
    <mergeCell ref="O7:R8"/>
    <mergeCell ref="A7:A9"/>
    <mergeCell ref="B7:B9"/>
    <mergeCell ref="C7:C9"/>
    <mergeCell ref="D7:D9"/>
    <mergeCell ref="E7:E9"/>
  </mergeCells>
  <phoneticPr fontId="1" type="noConversion"/>
  <pageMargins left="0.78740157480314965" right="0.78740157480314965" top="1.181102362204724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8 показатели </vt:lpstr>
      <vt:lpstr>9 средства по кодам</vt:lpstr>
      <vt:lpstr>10 средства бюджет</vt:lpstr>
      <vt:lpstr>11 КАИП</vt:lpstr>
      <vt:lpstr>'11 КАИП'!Область_печати</vt:lpstr>
      <vt:lpstr>'8 показатели 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2019-03-12T07:33:06Z</cp:lastPrinted>
  <dcterms:created xsi:type="dcterms:W3CDTF">2007-07-17T01:27:34Z</dcterms:created>
  <dcterms:modified xsi:type="dcterms:W3CDTF">2019-03-12T07:42:22Z</dcterms:modified>
</cp:coreProperties>
</file>