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1840" windowHeight="11745"/>
  </bookViews>
  <sheets>
    <sheet name="8 показатели " sheetId="1" r:id="rId1"/>
    <sheet name="9 средства по кодам" sheetId="13" r:id="rId2"/>
    <sheet name="10 средства бюджет " sheetId="14" r:id="rId3"/>
    <sheet name="11 КАИП" sheetId="6" r:id="rId4"/>
  </sheets>
  <definedNames>
    <definedName name="_xlnm.Print_Area" localSheetId="2">'10 средства бюджет '!$A$1:$P$47</definedName>
    <definedName name="_xlnm.Print_Area" localSheetId="3">'11 КАИП'!$A$1:$R$24</definedName>
    <definedName name="_xlnm.Print_Area" localSheetId="1">'9 средства по кодам'!$A$1:$S$38</definedName>
  </definedNames>
  <calcPr calcId="124519"/>
</workbook>
</file>

<file path=xl/calcChain.xml><?xml version="1.0" encoding="utf-8"?>
<calcChain xmlns="http://schemas.openxmlformats.org/spreadsheetml/2006/main">
  <c r="I12" i="13"/>
  <c r="I10" s="1"/>
  <c r="J12"/>
  <c r="K12"/>
  <c r="L12"/>
  <c r="M12"/>
  <c r="N12"/>
  <c r="O12"/>
  <c r="P12"/>
  <c r="Q12"/>
  <c r="R12"/>
  <c r="S12"/>
  <c r="H12"/>
  <c r="R10"/>
  <c r="I23"/>
  <c r="L23"/>
  <c r="M23"/>
  <c r="N23"/>
  <c r="O23"/>
  <c r="P23"/>
  <c r="Q23"/>
  <c r="R23"/>
  <c r="S23"/>
  <c r="H23"/>
  <c r="I30"/>
  <c r="J30"/>
  <c r="K30"/>
  <c r="L30"/>
  <c r="M30"/>
  <c r="N30"/>
  <c r="O30"/>
  <c r="P30"/>
  <c r="Q30"/>
  <c r="R30"/>
  <c r="S30"/>
  <c r="S10" s="1"/>
  <c r="H30"/>
  <c r="R18"/>
  <c r="P10"/>
  <c r="H10" l="1"/>
  <c r="Q10"/>
  <c r="I19" l="1"/>
  <c r="H19"/>
  <c r="O24" i="14"/>
  <c r="O8" s="1"/>
  <c r="N32"/>
  <c r="N8" s="1"/>
  <c r="O32"/>
  <c r="O12"/>
  <c r="N12"/>
  <c r="L11" l="1"/>
  <c r="K24"/>
  <c r="L24"/>
  <c r="M24"/>
  <c r="J24"/>
  <c r="L32"/>
  <c r="M32"/>
  <c r="L12"/>
  <c r="M12"/>
  <c r="K12"/>
  <c r="J12"/>
  <c r="J16"/>
  <c r="I32"/>
  <c r="H32"/>
  <c r="I24"/>
  <c r="H24"/>
  <c r="I16"/>
  <c r="H16"/>
  <c r="J11"/>
  <c r="J32"/>
  <c r="K32"/>
  <c r="N24" l="1"/>
  <c r="N11"/>
  <c r="H11" l="1"/>
  <c r="I11"/>
  <c r="K11"/>
  <c r="M11"/>
  <c r="F16"/>
  <c r="G16"/>
  <c r="K16"/>
  <c r="L16"/>
  <c r="M16"/>
  <c r="I8" l="1"/>
  <c r="L8"/>
  <c r="J8"/>
  <c r="M8"/>
  <c r="H8"/>
  <c r="K8"/>
  <c r="J28" i="13" l="1"/>
  <c r="K28"/>
  <c r="R19" l="1"/>
  <c r="O11" i="14"/>
  <c r="O16"/>
  <c r="N16"/>
  <c r="G8"/>
  <c r="G11"/>
  <c r="F11"/>
  <c r="F8" s="1"/>
  <c r="G32"/>
  <c r="F32"/>
  <c r="Q19" i="13" l="1"/>
  <c r="U18" l="1"/>
  <c r="N19"/>
  <c r="O19"/>
  <c r="N10" l="1"/>
  <c r="K10"/>
  <c r="J10"/>
  <c r="O10"/>
  <c r="P19"/>
  <c r="S19"/>
  <c r="L19" l="1"/>
  <c r="M19"/>
  <c r="L10" l="1"/>
  <c r="M10"/>
</calcChain>
</file>

<file path=xl/sharedStrings.xml><?xml version="1.0" encoding="utf-8"?>
<sst xmlns="http://schemas.openxmlformats.org/spreadsheetml/2006/main" count="341" uniqueCount="142">
  <si>
    <t>№ п/п</t>
  </si>
  <si>
    <t>Цель, задачи, показатели результативности</t>
  </si>
  <si>
    <t>Текущий год</t>
  </si>
  <si>
    <t>Плановый период</t>
  </si>
  <si>
    <t>план</t>
  </si>
  <si>
    <t>факт</t>
  </si>
  <si>
    <t>январь - март</t>
  </si>
  <si>
    <t>1-ый год</t>
  </si>
  <si>
    <t>2-ой год</t>
  </si>
  <si>
    <t>Примечание (оценка рисков невыполнения показателей по программе, причины не выполнения, выбор действий по преодолению)</t>
  </si>
  <si>
    <t>тыс. рублей</t>
  </si>
  <si>
    <t>федеральный бюджет</t>
  </si>
  <si>
    <t>Ед. измере-ния</t>
  </si>
  <si>
    <t>январь - июнь</t>
  </si>
  <si>
    <t>январь-сентябрь</t>
  </si>
  <si>
    <t>Весовой критерий</t>
  </si>
  <si>
    <t>Отчетный период (два предшествующих года)</t>
  </si>
  <si>
    <t>значение на конец года</t>
  </si>
  <si>
    <t xml:space="preserve">Итого </t>
  </si>
  <si>
    <t xml:space="preserve">Код бюджетной классификации </t>
  </si>
  <si>
    <t>ГРБС</t>
  </si>
  <si>
    <t>ЦСР</t>
  </si>
  <si>
    <t>ВР</t>
  </si>
  <si>
    <t>Расходы по годам</t>
  </si>
  <si>
    <t>Рз Пр</t>
  </si>
  <si>
    <t>Приложение № 9</t>
  </si>
  <si>
    <t>Подпрограмма 1</t>
  </si>
  <si>
    <t>Наименование  программы, подпрограммы</t>
  </si>
  <si>
    <t>Приложение № 11</t>
  </si>
  <si>
    <t>№  п/п</t>
  </si>
  <si>
    <t>Наименование объекта</t>
  </si>
  <si>
    <t>Ед.
измерения</t>
  </si>
  <si>
    <t>Мощ ность</t>
  </si>
  <si>
    <t>Остаток сметной стоимости на 01.01. текущего года</t>
  </si>
  <si>
    <t>План на  201___год</t>
  </si>
  <si>
    <t>Финансирование за январь -          201__г.</t>
  </si>
  <si>
    <t>по ПСД (в ценах        ___г.)</t>
  </si>
  <si>
    <t>в ценах контракта</t>
  </si>
  <si>
    <t xml:space="preserve">по ПСД (в ценах__г.) </t>
  </si>
  <si>
    <t>в ценах контракта, всего в том числе</t>
  </si>
  <si>
    <t>кревой бюджет</t>
  </si>
  <si>
    <t>аванс</t>
  </si>
  <si>
    <t>ввод в действие (квартал)</t>
  </si>
  <si>
    <t>всего, в том числе</t>
  </si>
  <si>
    <t>Сметная стоимость  по утвержденной ПСД  ( в ценах        ___г.)</t>
  </si>
  <si>
    <t>Наименовние ГРБС</t>
  </si>
  <si>
    <t>в том числе по ГРБС:</t>
  </si>
  <si>
    <t>к Порядку принятия решений о разработке муниципальных программ Богучанского района, их формировании и реализации</t>
  </si>
  <si>
    <t>к Порядку принятия решений о разработке муниципальных программ , их формировании и реализации</t>
  </si>
  <si>
    <t>Статус (муниципальная программа, подпрограмма)</t>
  </si>
  <si>
    <t>Муниципальная программа</t>
  </si>
  <si>
    <t>Финансирование объектов капитального строительства, включенных в муниципальную программу( федеральный и краевой бюджет)</t>
  </si>
  <si>
    <t>районный бюджет</t>
  </si>
  <si>
    <t>Цель программы: развитие сельских территорий, рост занятости и уровня жизни сельского населения</t>
  </si>
  <si>
    <t>1.</t>
  </si>
  <si>
    <t xml:space="preserve">Индекс производства продукции сельского хозяйства в хозяйствах всех категорий (в сопоставимых ценах) </t>
  </si>
  <si>
    <t>%</t>
  </si>
  <si>
    <t xml:space="preserve">Доля молодых семей и молодых специалистов, проживающих в сельской местности, улучшивших жилищные условия, от общего количества изъявивших желание улучшить жилищные условия с государственной поддержкой </t>
  </si>
  <si>
    <t>Задача 1.  Поддержка и дальнейшее развитие малых форм хозяйствования в Богучанском районе и повышение уровня доходов населения</t>
  </si>
  <si>
    <t>Количество граждан ведущих ЛПХ, осуществивших привлечение кредитных средств</t>
  </si>
  <si>
    <t>чел.</t>
  </si>
  <si>
    <t>1.1.</t>
  </si>
  <si>
    <t>1.1.1.</t>
  </si>
  <si>
    <t>1.2.</t>
  </si>
  <si>
    <t>Задача 2.  Создание комфортных условий жизнедеятельности в Богучанском районе</t>
  </si>
  <si>
    <t>1.2.1.</t>
  </si>
  <si>
    <t>подпрограмма 1.2. Устойчивое развитие сельских территорий</t>
  </si>
  <si>
    <t>Площадь введенного (приобретенного) жилья молодым семьям и молодым специалистам</t>
  </si>
  <si>
    <t>кв.м</t>
  </si>
  <si>
    <t>Площадь обработки гербицидами очагов произрастания дикорастущей конопли</t>
  </si>
  <si>
    <t>га</t>
  </si>
  <si>
    <t>Снижение количества обращений граждан с укусами безнадзорными домашними животными</t>
  </si>
  <si>
    <t>1.3.</t>
  </si>
  <si>
    <t>Задача 3.  Создание условий для эффективного и ответственного управления финансовыми ресурсами в рамках переданных отдельных государственных полномочий</t>
  </si>
  <si>
    <t>1.3.1.</t>
  </si>
  <si>
    <t>Доля испонения бюджетных ассигнований</t>
  </si>
  <si>
    <t>всего расходные обязательства по программе</t>
  </si>
  <si>
    <t>х</t>
  </si>
  <si>
    <t>администрация Богучанского района</t>
  </si>
  <si>
    <t>806</t>
  </si>
  <si>
    <t>министерство строительства и архитектуры Красноярского края</t>
  </si>
  <si>
    <t>министерство спорта, туризма и молодежной политики Красноярского края</t>
  </si>
  <si>
    <t>архивное агентство Красноярского края</t>
  </si>
  <si>
    <t>министерство энергетики и жилищно-коммунального хозяйства Красноярского края</t>
  </si>
  <si>
    <t>министерство транспорта Красноярского края</t>
  </si>
  <si>
    <t>"Поддержка малых форм хозяйствования"</t>
  </si>
  <si>
    <t>всего расходные обязательства по подпрограмме</t>
  </si>
  <si>
    <t>0405</t>
  </si>
  <si>
    <t>Подпрограмма 2</t>
  </si>
  <si>
    <t>"Устойчивое развитие сельских территорий"</t>
  </si>
  <si>
    <t>Подпрограмма 3</t>
  </si>
  <si>
    <t>"Обеспечение реализации муниципальной программы и прочие мероприятия"</t>
  </si>
  <si>
    <t>Начальник управления экономики и планирования администрации Богучанского района</t>
  </si>
  <si>
    <t>Р.М. Камалутдинова</t>
  </si>
  <si>
    <t>Исполнитель</t>
  </si>
  <si>
    <t>Сафонова Наталья Геннадьевна</t>
  </si>
  <si>
    <t>22-007</t>
  </si>
  <si>
    <t>0412</t>
  </si>
  <si>
    <t>январь-декабрь</t>
  </si>
  <si>
    <t>за январь   -    2014 г.  по: декабрь 2014 года</t>
  </si>
  <si>
    <t>Капитальные вложения на реализацию муниципальной прогрммы не предусмотрены.</t>
  </si>
  <si>
    <t>Управление муниципальной собственностью администрации Богучанского района</t>
  </si>
  <si>
    <t>863</t>
  </si>
  <si>
    <t>Приложение № 8                              к Порядку принятия решений о разработке муниципальных программ Богучанского района, их формировании и реализации</t>
  </si>
  <si>
    <t>юридические лица</t>
  </si>
  <si>
    <t xml:space="preserve">бюджеты муниципальных   образований </t>
  </si>
  <si>
    <t xml:space="preserve">краевой бюджет           </t>
  </si>
  <si>
    <t xml:space="preserve">федеральный бюджет    </t>
  </si>
  <si>
    <t xml:space="preserve">в том числе:             </t>
  </si>
  <si>
    <t xml:space="preserve">Всего                    </t>
  </si>
  <si>
    <t>Обеспечение и реализация муниципальной программы и прочие мероприятия</t>
  </si>
  <si>
    <t>бюджеты муниципальных   образований</t>
  </si>
  <si>
    <t xml:space="preserve">внебюджетные  источники                 </t>
  </si>
  <si>
    <t>Устойчивое развитие сельских территорий</t>
  </si>
  <si>
    <t>Поддержка малых форм хозяйствования</t>
  </si>
  <si>
    <t xml:space="preserve">Примечание </t>
  </si>
  <si>
    <t>Источники финансирования</t>
  </si>
  <si>
    <t>Статус</t>
  </si>
  <si>
    <t>рублей</t>
  </si>
  <si>
    <t xml:space="preserve">Использование бюджетных ассигнований районного бюджета и иных средств на реализацию  муниципальной программы "Развитие сельского хозяйства в Богучанском районе" </t>
  </si>
  <si>
    <t>Приложение № 10</t>
  </si>
  <si>
    <t>12100R543Б</t>
  </si>
  <si>
    <t>-</t>
  </si>
  <si>
    <t>21,2</t>
  </si>
  <si>
    <t>Количенство отловленных безнадзорных животных</t>
  </si>
  <si>
    <t>голов</t>
  </si>
  <si>
    <t>12200L0183</t>
  </si>
  <si>
    <t xml:space="preserve">"Развитие сельского хозяйства в Богучанском районе" </t>
  </si>
  <si>
    <t xml:space="preserve">Наименование программы, подпрограммы </t>
  </si>
  <si>
    <r>
      <t>Использование бюджетных ассигнований районного бюджета и иных средств на реализацию мероприятий муниципальной программы</t>
    </r>
    <r>
      <rPr>
        <sz val="11"/>
        <color indexed="8"/>
        <rFont val="Times New Roman"/>
        <family val="1"/>
        <charset val="204"/>
      </rPr>
      <t xml:space="preserve"> "Развитие сельского хозяйства в Богучанском районе" </t>
    </r>
    <r>
      <rPr>
        <sz val="11"/>
        <rFont val="Times New Roman"/>
        <family val="1"/>
        <charset val="204"/>
      </rPr>
      <t>(с расшифровкой по главным распорядителям средств районного бюджета, ведомственным целевым программам, основным мероприятиям, а также по годам реализации муниципальной программы)</t>
    </r>
  </si>
  <si>
    <t>2017 (отчетный год)</t>
  </si>
  <si>
    <t>20 18 (текущий год)</t>
  </si>
  <si>
    <t>2018 (текущий год)</t>
  </si>
  <si>
    <t>Подпрограмма 1.3. Обеспечение и реализация муниципальной программы и прочие мероприятия</t>
  </si>
  <si>
    <t>Исполнитель:</t>
  </si>
  <si>
    <t>Подпрограмма 1.1. Поддержка малых форм хозяйствования</t>
  </si>
  <si>
    <t>Х</t>
  </si>
  <si>
    <t xml:space="preserve">Целевые показатели и показатели результативности (показатели развития отрасли, вида экономической деятельности) муниципальной программы                                "Развитие сельского хозяйства в Богучанском районе" </t>
  </si>
  <si>
    <t>1.2.1.1</t>
  </si>
  <si>
    <t>1.2.1.2</t>
  </si>
  <si>
    <t>1.2.1.3</t>
  </si>
  <si>
    <t>1.2.1.4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</si>
</sst>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  <numFmt numFmtId="166" formatCode="0.0"/>
  </numFmts>
  <fonts count="18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/>
    <xf numFmtId="0" fontId="7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3" fillId="0" borderId="1" xfId="0" applyFont="1" applyFill="1" applyBorder="1" applyAlignment="1">
      <alignment vertical="top" wrapText="1"/>
    </xf>
    <xf numFmtId="0" fontId="3" fillId="0" borderId="0" xfId="0" applyFont="1" applyAlignment="1"/>
    <xf numFmtId="0" fontId="8" fillId="0" borderId="0" xfId="0" applyFont="1" applyFill="1"/>
    <xf numFmtId="0" fontId="0" fillId="2" borderId="0" xfId="0" applyFill="1"/>
    <xf numFmtId="0" fontId="8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2" borderId="0" xfId="0" applyFont="1" applyFill="1" applyAlignment="1">
      <alignment vertical="center"/>
    </xf>
    <xf numFmtId="0" fontId="1" fillId="0" borderId="0" xfId="0" applyFont="1"/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3" fontId="8" fillId="2" borderId="1" xfId="0" applyNumberFormat="1" applyFont="1" applyFill="1" applyBorder="1" applyAlignment="1">
      <alignment horizontal="right"/>
    </xf>
    <xf numFmtId="43" fontId="14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vertical="top" wrapText="1"/>
    </xf>
    <xf numFmtId="0" fontId="8" fillId="2" borderId="0" xfId="0" applyFont="1" applyFill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 wrapText="1"/>
    </xf>
    <xf numFmtId="16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0" fillId="0" borderId="0" xfId="0" applyBorder="1"/>
    <xf numFmtId="0" fontId="15" fillId="0" borderId="0" xfId="0" applyFont="1" applyBorder="1"/>
    <xf numFmtId="0" fontId="16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0" fillId="0" borderId="1" xfId="0" applyBorder="1"/>
    <xf numFmtId="2" fontId="0" fillId="0" borderId="1" xfId="0" applyNumberFormat="1" applyBorder="1"/>
    <xf numFmtId="0" fontId="8" fillId="0" borderId="1" xfId="0" applyFont="1" applyBorder="1" applyAlignment="1">
      <alignment vertical="top" wrapText="1"/>
    </xf>
    <xf numFmtId="2" fontId="0" fillId="2" borderId="1" xfId="0" applyNumberFormat="1" applyFill="1" applyBorder="1"/>
    <xf numFmtId="0" fontId="8" fillId="0" borderId="0" xfId="0" applyFont="1" applyAlignment="1">
      <alignment horizontal="left"/>
    </xf>
    <xf numFmtId="0" fontId="15" fillId="0" borderId="1" xfId="0" applyFont="1" applyBorder="1"/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wrapText="1"/>
    </xf>
    <xf numFmtId="0" fontId="8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0" fontId="8" fillId="0" borderId="0" xfId="0" applyFont="1" applyAlignment="1">
      <alignment horizontal="right"/>
    </xf>
    <xf numFmtId="43" fontId="14" fillId="0" borderId="1" xfId="0" applyNumberFormat="1" applyFont="1" applyFill="1" applyBorder="1" applyAlignment="1">
      <alignment horizontal="right" wrapText="1"/>
    </xf>
    <xf numFmtId="0" fontId="14" fillId="0" borderId="1" xfId="0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center" wrapText="1"/>
    </xf>
    <xf numFmtId="49" fontId="14" fillId="2" borderId="2" xfId="0" applyNumberFormat="1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0" fillId="0" borderId="0" xfId="0" applyFill="1"/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2" fontId="0" fillId="0" borderId="1" xfId="0" applyNumberFormat="1" applyFill="1" applyBorder="1"/>
    <xf numFmtId="0" fontId="2" fillId="0" borderId="1" xfId="0" applyFont="1" applyFill="1" applyBorder="1" applyAlignment="1"/>
    <xf numFmtId="0" fontId="2" fillId="0" borderId="1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0" xfId="0" applyFill="1" applyBorder="1"/>
    <xf numFmtId="0" fontId="2" fillId="0" borderId="0" xfId="0" applyFont="1" applyFill="1" applyBorder="1"/>
    <xf numFmtId="0" fontId="5" fillId="0" borderId="0" xfId="0" applyFont="1" applyFill="1"/>
    <xf numFmtId="0" fontId="16" fillId="0" borderId="0" xfId="0" applyFont="1" applyFill="1" applyBorder="1"/>
    <xf numFmtId="0" fontId="15" fillId="0" borderId="0" xfId="0" applyFont="1" applyFill="1" applyBorder="1"/>
    <xf numFmtId="0" fontId="0" fillId="2" borderId="1" xfId="0" applyFill="1" applyBorder="1"/>
    <xf numFmtId="0" fontId="8" fillId="2" borderId="1" xfId="0" applyFont="1" applyFill="1" applyBorder="1" applyAlignment="1"/>
    <xf numFmtId="0" fontId="13" fillId="2" borderId="4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166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/>
    <xf numFmtId="49" fontId="3" fillId="0" borderId="1" xfId="0" applyNumberFormat="1" applyFont="1" applyBorder="1" applyAlignment="1">
      <alignment horizontal="right"/>
    </xf>
    <xf numFmtId="49" fontId="3" fillId="0" borderId="0" xfId="0" applyNumberFormat="1" applyFont="1" applyAlignment="1">
      <alignment wrapText="1"/>
    </xf>
    <xf numFmtId="0" fontId="17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/>
    <xf numFmtId="10" fontId="3" fillId="0" borderId="1" xfId="0" applyNumberFormat="1" applyFont="1" applyBorder="1" applyAlignment="1">
      <alignment wrapText="1"/>
    </xf>
    <xf numFmtId="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166" fontId="3" fillId="2" borderId="1" xfId="0" applyNumberFormat="1" applyFont="1" applyFill="1" applyBorder="1" applyAlignment="1">
      <alignment wrapText="1"/>
    </xf>
    <xf numFmtId="166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13" fillId="2" borderId="3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3" fillId="0" borderId="0" xfId="0" applyFont="1" applyFill="1" applyAlignment="1">
      <alignment horizontal="left" wrapText="1"/>
    </xf>
    <xf numFmtId="0" fontId="8" fillId="0" borderId="3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4" xfId="0" applyFont="1" applyBorder="1" applyAlignment="1"/>
    <xf numFmtId="0" fontId="4" fillId="0" borderId="7" xfId="0" applyFont="1" applyBorder="1" applyAlignment="1"/>
    <xf numFmtId="0" fontId="4" fillId="0" borderId="6" xfId="0" applyFont="1" applyBorder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7"/>
  <sheetViews>
    <sheetView tabSelected="1" view="pageBreakPreview" zoomScaleNormal="150" zoomScaleSheetLayoutView="100" workbookViewId="0">
      <selection activeCell="L17" sqref="L17"/>
    </sheetView>
  </sheetViews>
  <sheetFormatPr defaultRowHeight="12"/>
  <cols>
    <col min="1" max="1" width="9.140625" style="2" customWidth="1"/>
    <col min="2" max="2" width="26.140625" style="2" customWidth="1"/>
    <col min="3" max="3" width="7.85546875" style="2" customWidth="1"/>
    <col min="4" max="4" width="10.28515625" style="2" customWidth="1"/>
    <col min="5" max="5" width="7.5703125" style="2" customWidth="1"/>
    <col min="6" max="11" width="6.28515625" style="2" customWidth="1"/>
    <col min="12" max="12" width="6.85546875" style="2" customWidth="1"/>
    <col min="13" max="13" width="6.5703125" style="2" customWidth="1"/>
    <col min="14" max="15" width="6.28515625" style="29" customWidth="1"/>
    <col min="16" max="16" width="6.28515625" style="2" customWidth="1"/>
    <col min="17" max="17" width="6.28515625" style="29" customWidth="1"/>
    <col min="18" max="18" width="17.42578125" style="2" customWidth="1"/>
    <col min="19" max="19" width="8.85546875" style="2" customWidth="1"/>
    <col min="20" max="21" width="9.140625" style="2" hidden="1" customWidth="1"/>
    <col min="22" max="16384" width="9.140625" style="2"/>
  </cols>
  <sheetData>
    <row r="1" spans="1:18" ht="96" customHeight="1">
      <c r="P1" s="106" t="s">
        <v>103</v>
      </c>
      <c r="Q1" s="106"/>
      <c r="R1" s="106"/>
    </row>
    <row r="2" spans="1:18" ht="39" customHeight="1">
      <c r="A2" s="107" t="s">
        <v>137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</row>
    <row r="3" spans="1:18" ht="15" customHeight="1"/>
    <row r="4" spans="1:18" s="1" customFormat="1" ht="36.75" customHeight="1">
      <c r="A4" s="108" t="s">
        <v>0</v>
      </c>
      <c r="B4" s="108" t="s">
        <v>1</v>
      </c>
      <c r="C4" s="108" t="s">
        <v>12</v>
      </c>
      <c r="D4" s="108" t="s">
        <v>15</v>
      </c>
      <c r="E4" s="108" t="s">
        <v>16</v>
      </c>
      <c r="F4" s="108"/>
      <c r="G4" s="108"/>
      <c r="H4" s="108" t="s">
        <v>2</v>
      </c>
      <c r="I4" s="108"/>
      <c r="J4" s="108"/>
      <c r="K4" s="108"/>
      <c r="L4" s="108"/>
      <c r="M4" s="108"/>
      <c r="N4" s="108"/>
      <c r="O4" s="108"/>
      <c r="P4" s="108" t="s">
        <v>3</v>
      </c>
      <c r="Q4" s="108"/>
      <c r="R4" s="108" t="s">
        <v>9</v>
      </c>
    </row>
    <row r="5" spans="1:18" s="1" customFormat="1" ht="45.75" customHeight="1">
      <c r="A5" s="108"/>
      <c r="B5" s="108"/>
      <c r="C5" s="108"/>
      <c r="D5" s="108"/>
      <c r="E5" s="88">
        <v>2016</v>
      </c>
      <c r="F5" s="108">
        <v>2017</v>
      </c>
      <c r="G5" s="108"/>
      <c r="H5" s="108" t="s">
        <v>6</v>
      </c>
      <c r="I5" s="108"/>
      <c r="J5" s="108" t="s">
        <v>13</v>
      </c>
      <c r="K5" s="108"/>
      <c r="L5" s="108" t="s">
        <v>14</v>
      </c>
      <c r="M5" s="108"/>
      <c r="N5" s="109" t="s">
        <v>17</v>
      </c>
      <c r="O5" s="109"/>
      <c r="P5" s="108" t="s">
        <v>7</v>
      </c>
      <c r="Q5" s="109" t="s">
        <v>8</v>
      </c>
      <c r="R5" s="108"/>
    </row>
    <row r="6" spans="1:18" s="1" customFormat="1" ht="50.25" customHeight="1">
      <c r="A6" s="108"/>
      <c r="B6" s="108"/>
      <c r="C6" s="108"/>
      <c r="D6" s="108"/>
      <c r="E6" s="88" t="s">
        <v>5</v>
      </c>
      <c r="F6" s="88" t="s">
        <v>4</v>
      </c>
      <c r="G6" s="88" t="s">
        <v>5</v>
      </c>
      <c r="H6" s="88" t="s">
        <v>4</v>
      </c>
      <c r="I6" s="88" t="s">
        <v>5</v>
      </c>
      <c r="J6" s="88" t="s">
        <v>4</v>
      </c>
      <c r="K6" s="88" t="s">
        <v>5</v>
      </c>
      <c r="L6" s="88" t="s">
        <v>4</v>
      </c>
      <c r="M6" s="88" t="s">
        <v>5</v>
      </c>
      <c r="N6" s="98" t="s">
        <v>4</v>
      </c>
      <c r="O6" s="98" t="s">
        <v>5</v>
      </c>
      <c r="P6" s="108"/>
      <c r="Q6" s="109"/>
      <c r="R6" s="108"/>
    </row>
    <row r="7" spans="1:18" ht="15.75">
      <c r="A7" s="89" t="s">
        <v>54</v>
      </c>
      <c r="B7" s="99" t="s">
        <v>53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90"/>
      <c r="O7" s="90"/>
      <c r="P7" s="89"/>
      <c r="Q7" s="90"/>
      <c r="R7" s="89"/>
    </row>
    <row r="8" spans="1:18" ht="73.5" customHeight="1">
      <c r="A8" s="89"/>
      <c r="B8" s="89" t="s">
        <v>55</v>
      </c>
      <c r="C8" s="89" t="s">
        <v>56</v>
      </c>
      <c r="D8" s="91" t="s">
        <v>136</v>
      </c>
      <c r="E8" s="92">
        <v>100.2</v>
      </c>
      <c r="F8" s="103">
        <v>100.2</v>
      </c>
      <c r="G8" s="104">
        <v>100.2</v>
      </c>
      <c r="H8" s="93">
        <v>100.2</v>
      </c>
      <c r="I8" s="89">
        <v>0</v>
      </c>
      <c r="J8" s="93">
        <v>100.2</v>
      </c>
      <c r="K8" s="102">
        <v>0</v>
      </c>
      <c r="L8" s="93">
        <v>100.2</v>
      </c>
      <c r="M8" s="102">
        <v>0</v>
      </c>
      <c r="N8" s="103">
        <v>100.2</v>
      </c>
      <c r="O8" s="104">
        <v>100.2</v>
      </c>
      <c r="P8" s="93">
        <v>100.3</v>
      </c>
      <c r="Q8" s="103">
        <v>100.3</v>
      </c>
      <c r="R8" s="100"/>
    </row>
    <row r="9" spans="1:18" ht="172.5" customHeight="1">
      <c r="A9" s="89"/>
      <c r="B9" s="89" t="s">
        <v>57</v>
      </c>
      <c r="C9" s="91" t="s">
        <v>56</v>
      </c>
      <c r="D9" s="102" t="s">
        <v>136</v>
      </c>
      <c r="E9" s="91">
        <v>0</v>
      </c>
      <c r="F9" s="90" t="s">
        <v>122</v>
      </c>
      <c r="G9" s="92" t="s">
        <v>122</v>
      </c>
      <c r="H9" s="92" t="s">
        <v>122</v>
      </c>
      <c r="I9" s="92" t="s">
        <v>122</v>
      </c>
      <c r="J9" s="92" t="s">
        <v>122</v>
      </c>
      <c r="K9" s="92" t="s">
        <v>122</v>
      </c>
      <c r="L9" s="92" t="s">
        <v>122</v>
      </c>
      <c r="M9" s="92" t="s">
        <v>122</v>
      </c>
      <c r="N9" s="90" t="s">
        <v>122</v>
      </c>
      <c r="O9" s="92" t="s">
        <v>122</v>
      </c>
      <c r="P9" s="89">
        <v>25</v>
      </c>
      <c r="Q9" s="92" t="s">
        <v>122</v>
      </c>
      <c r="R9" s="101"/>
    </row>
    <row r="10" spans="1:18" ht="15.75">
      <c r="A10" s="89" t="s">
        <v>61</v>
      </c>
      <c r="B10" s="99" t="s">
        <v>58</v>
      </c>
      <c r="C10" s="89"/>
      <c r="D10" s="89"/>
      <c r="E10" s="89"/>
      <c r="F10" s="90"/>
      <c r="G10" s="90"/>
      <c r="H10" s="89"/>
      <c r="I10" s="89"/>
      <c r="J10" s="89"/>
      <c r="K10" s="89"/>
      <c r="L10" s="89"/>
      <c r="M10" s="89"/>
      <c r="N10" s="90"/>
      <c r="O10" s="90"/>
      <c r="P10" s="89"/>
      <c r="Q10" s="90"/>
      <c r="R10" s="89"/>
    </row>
    <row r="11" spans="1:18" ht="24.75" customHeight="1">
      <c r="A11" s="89" t="s">
        <v>62</v>
      </c>
      <c r="B11" s="99" t="s">
        <v>135</v>
      </c>
      <c r="C11" s="89"/>
      <c r="D11" s="89"/>
      <c r="E11" s="89"/>
      <c r="F11" s="90"/>
      <c r="G11" s="90"/>
      <c r="H11" s="89"/>
      <c r="I11" s="89"/>
      <c r="J11" s="89"/>
      <c r="K11" s="89"/>
      <c r="L11" s="89"/>
      <c r="M11" s="89"/>
      <c r="N11" s="90"/>
      <c r="O11" s="90"/>
      <c r="P11" s="89"/>
      <c r="Q11" s="90"/>
      <c r="R11" s="89"/>
    </row>
    <row r="12" spans="1:18" ht="78.75" customHeight="1">
      <c r="A12" s="89"/>
      <c r="B12" s="89" t="s">
        <v>59</v>
      </c>
      <c r="C12" s="89" t="s">
        <v>60</v>
      </c>
      <c r="D12" s="150">
        <v>0.6</v>
      </c>
      <c r="E12" s="91">
        <v>1</v>
      </c>
      <c r="F12" s="90">
        <v>0</v>
      </c>
      <c r="G12" s="92">
        <v>0</v>
      </c>
      <c r="H12" s="90" t="s">
        <v>122</v>
      </c>
      <c r="I12" s="90" t="s">
        <v>122</v>
      </c>
      <c r="J12" s="90" t="s">
        <v>122</v>
      </c>
      <c r="K12" s="90" t="s">
        <v>122</v>
      </c>
      <c r="L12" s="90" t="s">
        <v>122</v>
      </c>
      <c r="M12" s="90" t="s">
        <v>122</v>
      </c>
      <c r="N12" s="90" t="s">
        <v>122</v>
      </c>
      <c r="O12" s="92" t="s">
        <v>122</v>
      </c>
      <c r="P12" s="92" t="s">
        <v>122</v>
      </c>
      <c r="Q12" s="92" t="s">
        <v>122</v>
      </c>
      <c r="R12" s="101"/>
    </row>
    <row r="13" spans="1:18" ht="15.75">
      <c r="A13" s="89" t="s">
        <v>63</v>
      </c>
      <c r="B13" s="99" t="s">
        <v>64</v>
      </c>
      <c r="C13" s="89"/>
      <c r="D13" s="150"/>
      <c r="E13" s="89"/>
      <c r="F13" s="90"/>
      <c r="G13" s="90"/>
      <c r="H13" s="89"/>
      <c r="I13" s="89"/>
      <c r="J13" s="89"/>
      <c r="K13" s="89"/>
      <c r="L13" s="89"/>
      <c r="M13" s="89"/>
      <c r="N13" s="90"/>
      <c r="O13" s="90"/>
      <c r="P13" s="89"/>
      <c r="Q13" s="90"/>
      <c r="R13" s="89"/>
    </row>
    <row r="14" spans="1:18" ht="15.75" customHeight="1">
      <c r="A14" s="89" t="s">
        <v>65</v>
      </c>
      <c r="B14" s="99" t="s">
        <v>66</v>
      </c>
      <c r="C14" s="89"/>
      <c r="D14" s="150"/>
      <c r="E14" s="89"/>
      <c r="F14" s="90"/>
      <c r="G14" s="90"/>
      <c r="H14" s="89"/>
      <c r="I14" s="89"/>
      <c r="J14" s="89"/>
      <c r="K14" s="89"/>
      <c r="L14" s="89"/>
      <c r="M14" s="89"/>
      <c r="N14" s="90"/>
      <c r="O14" s="90"/>
      <c r="P14" s="89"/>
      <c r="Q14" s="90"/>
      <c r="R14" s="89"/>
    </row>
    <row r="15" spans="1:18" ht="69.75" customHeight="1">
      <c r="A15" s="105" t="s">
        <v>138</v>
      </c>
      <c r="B15" s="89" t="s">
        <v>67</v>
      </c>
      <c r="C15" s="89" t="s">
        <v>68</v>
      </c>
      <c r="D15" s="150">
        <v>0.1</v>
      </c>
      <c r="E15" s="91">
        <v>0</v>
      </c>
      <c r="F15" s="90" t="s">
        <v>122</v>
      </c>
      <c r="G15" s="92" t="s">
        <v>122</v>
      </c>
      <c r="H15" s="92" t="s">
        <v>122</v>
      </c>
      <c r="I15" s="92" t="s">
        <v>122</v>
      </c>
      <c r="J15" s="92" t="s">
        <v>122</v>
      </c>
      <c r="K15" s="92" t="s">
        <v>122</v>
      </c>
      <c r="L15" s="92" t="s">
        <v>122</v>
      </c>
      <c r="M15" s="92" t="s">
        <v>122</v>
      </c>
      <c r="N15" s="90" t="s">
        <v>122</v>
      </c>
      <c r="O15" s="92" t="s">
        <v>122</v>
      </c>
      <c r="P15" s="93">
        <v>180</v>
      </c>
      <c r="Q15" s="93">
        <v>180</v>
      </c>
      <c r="R15" s="101"/>
    </row>
    <row r="16" spans="1:18" ht="65.25" customHeight="1">
      <c r="A16" s="105" t="s">
        <v>139</v>
      </c>
      <c r="B16" s="89" t="s">
        <v>69</v>
      </c>
      <c r="C16" s="89" t="s">
        <v>70</v>
      </c>
      <c r="D16" s="150">
        <v>0.05</v>
      </c>
      <c r="E16" s="91"/>
      <c r="F16" s="90" t="s">
        <v>122</v>
      </c>
      <c r="G16" s="92" t="s">
        <v>122</v>
      </c>
      <c r="H16" s="92" t="s">
        <v>122</v>
      </c>
      <c r="I16" s="92" t="s">
        <v>122</v>
      </c>
      <c r="J16" s="92" t="s">
        <v>122</v>
      </c>
      <c r="K16" s="92" t="s">
        <v>122</v>
      </c>
      <c r="L16" s="94" t="s">
        <v>123</v>
      </c>
      <c r="M16" s="94" t="s">
        <v>123</v>
      </c>
      <c r="N16" s="90">
        <v>21.2</v>
      </c>
      <c r="O16" s="92">
        <v>21.2</v>
      </c>
      <c r="P16" s="95" t="s">
        <v>123</v>
      </c>
      <c r="Q16" s="92" t="s">
        <v>122</v>
      </c>
      <c r="R16" s="94"/>
    </row>
    <row r="17" spans="1:18" ht="67.5" customHeight="1">
      <c r="A17" s="105" t="s">
        <v>140</v>
      </c>
      <c r="B17" s="89" t="s">
        <v>71</v>
      </c>
      <c r="C17" s="89" t="s">
        <v>56</v>
      </c>
      <c r="D17" s="150">
        <v>0.05</v>
      </c>
      <c r="E17" s="89">
        <v>90</v>
      </c>
      <c r="F17" s="90">
        <v>90</v>
      </c>
      <c r="G17" s="90">
        <v>90</v>
      </c>
      <c r="H17" s="92" t="s">
        <v>122</v>
      </c>
      <c r="I17" s="92" t="s">
        <v>122</v>
      </c>
      <c r="J17" s="92" t="s">
        <v>122</v>
      </c>
      <c r="K17" s="92" t="s">
        <v>122</v>
      </c>
      <c r="L17" s="92" t="s">
        <v>122</v>
      </c>
      <c r="M17" s="92" t="s">
        <v>122</v>
      </c>
      <c r="N17" s="92" t="s">
        <v>122</v>
      </c>
      <c r="O17" s="92" t="s">
        <v>122</v>
      </c>
      <c r="P17" s="92" t="s">
        <v>122</v>
      </c>
      <c r="Q17" s="92" t="s">
        <v>122</v>
      </c>
      <c r="R17" s="101"/>
    </row>
    <row r="18" spans="1:18" ht="52.5" customHeight="1">
      <c r="A18" s="105" t="s">
        <v>141</v>
      </c>
      <c r="B18" s="89" t="s">
        <v>124</v>
      </c>
      <c r="C18" s="89" t="s">
        <v>125</v>
      </c>
      <c r="D18" s="89">
        <v>0.05</v>
      </c>
      <c r="E18" s="92" t="s">
        <v>122</v>
      </c>
      <c r="F18" s="92" t="s">
        <v>122</v>
      </c>
      <c r="G18" s="92" t="s">
        <v>122</v>
      </c>
      <c r="H18" s="92">
        <v>216</v>
      </c>
      <c r="I18" s="92" t="s">
        <v>122</v>
      </c>
      <c r="J18" s="89">
        <v>216</v>
      </c>
      <c r="K18" s="89">
        <v>430</v>
      </c>
      <c r="L18" s="89">
        <v>216</v>
      </c>
      <c r="M18" s="89">
        <v>430</v>
      </c>
      <c r="N18" s="90">
        <v>216</v>
      </c>
      <c r="O18" s="90">
        <v>430</v>
      </c>
      <c r="P18" s="89">
        <v>176</v>
      </c>
      <c r="Q18" s="90">
        <v>176</v>
      </c>
      <c r="R18" s="101"/>
    </row>
    <row r="19" spans="1:18" ht="33" customHeight="1">
      <c r="A19" s="89" t="s">
        <v>72</v>
      </c>
      <c r="B19" s="110" t="s">
        <v>73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</row>
    <row r="20" spans="1:18" ht="21" customHeight="1">
      <c r="A20" s="89" t="s">
        <v>74</v>
      </c>
      <c r="B20" s="99" t="s">
        <v>133</v>
      </c>
      <c r="C20" s="89"/>
      <c r="D20" s="89"/>
      <c r="E20" s="89"/>
      <c r="F20" s="90"/>
      <c r="G20" s="90"/>
      <c r="H20" s="89"/>
      <c r="I20" s="89"/>
      <c r="J20" s="89"/>
      <c r="K20" s="89"/>
      <c r="L20" s="89"/>
      <c r="M20" s="89"/>
      <c r="N20" s="90"/>
      <c r="O20" s="90"/>
      <c r="P20" s="89"/>
      <c r="Q20" s="90"/>
      <c r="R20" s="89"/>
    </row>
    <row r="21" spans="1:18" ht="48.75" customHeight="1">
      <c r="A21" s="89"/>
      <c r="B21" s="89" t="s">
        <v>75</v>
      </c>
      <c r="C21" s="89" t="s">
        <v>56</v>
      </c>
      <c r="D21" s="89">
        <v>0.2</v>
      </c>
      <c r="E21" s="89">
        <v>95.4</v>
      </c>
      <c r="F21" s="90">
        <v>97</v>
      </c>
      <c r="G21" s="90">
        <v>95.7</v>
      </c>
      <c r="H21" s="89">
        <v>97</v>
      </c>
      <c r="I21" s="92" t="s">
        <v>122</v>
      </c>
      <c r="J21" s="89">
        <v>97</v>
      </c>
      <c r="K21" s="92" t="s">
        <v>122</v>
      </c>
      <c r="L21" s="89">
        <v>97</v>
      </c>
      <c r="M21" s="92" t="s">
        <v>122</v>
      </c>
      <c r="N21" s="90">
        <v>97</v>
      </c>
      <c r="O21" s="90">
        <v>94.2</v>
      </c>
      <c r="P21" s="89">
        <v>97</v>
      </c>
      <c r="Q21" s="90">
        <v>97</v>
      </c>
      <c r="R21" s="89"/>
    </row>
    <row r="22" spans="1:18" s="3" customFormat="1" ht="47.25" customHeight="1">
      <c r="B22" s="106" t="s">
        <v>92</v>
      </c>
      <c r="C22" s="106"/>
      <c r="D22" s="106"/>
      <c r="E22" s="106"/>
      <c r="H22" s="22"/>
      <c r="J22" s="107" t="s">
        <v>93</v>
      </c>
      <c r="K22" s="107"/>
      <c r="L22" s="107"/>
      <c r="M22" s="107"/>
      <c r="N22" s="30"/>
      <c r="O22" s="30"/>
      <c r="Q22" s="30"/>
    </row>
    <row r="23" spans="1:18" s="3" customFormat="1" ht="12" customHeight="1">
      <c r="N23" s="30"/>
      <c r="O23" s="30"/>
      <c r="Q23" s="30"/>
    </row>
    <row r="24" spans="1:18" ht="15.75">
      <c r="A24" s="3"/>
      <c r="B24" s="28" t="s">
        <v>134</v>
      </c>
      <c r="C24" s="97"/>
      <c r="D24" s="97"/>
      <c r="E24" s="3"/>
      <c r="F24" s="3"/>
      <c r="G24" s="3"/>
      <c r="H24" s="96"/>
      <c r="I24" s="3"/>
      <c r="J24" s="3"/>
      <c r="K24" s="3"/>
      <c r="L24" s="3"/>
      <c r="M24" s="3"/>
      <c r="N24" s="30"/>
      <c r="O24" s="30"/>
      <c r="P24" s="3"/>
      <c r="Q24" s="30"/>
      <c r="R24" s="3"/>
    </row>
    <row r="25" spans="1:18" ht="15.75">
      <c r="A25" s="3"/>
      <c r="B25" s="28" t="s">
        <v>95</v>
      </c>
      <c r="C25" s="97"/>
      <c r="D25" s="97"/>
      <c r="E25" s="3"/>
      <c r="F25" s="3"/>
      <c r="G25" s="3"/>
      <c r="H25" s="3"/>
      <c r="I25" s="3"/>
      <c r="J25" s="3"/>
      <c r="K25" s="3"/>
      <c r="L25" s="3"/>
      <c r="M25" s="3"/>
      <c r="N25" s="30"/>
      <c r="O25" s="30"/>
      <c r="P25" s="3"/>
      <c r="Q25" s="30"/>
      <c r="R25" s="3"/>
    </row>
    <row r="26" spans="1:18" ht="15" customHeight="1">
      <c r="A26" s="3"/>
      <c r="B26" s="28" t="s">
        <v>96</v>
      </c>
      <c r="C26" s="97"/>
      <c r="D26" s="97"/>
      <c r="E26" s="3"/>
      <c r="F26" s="3"/>
      <c r="G26" s="3"/>
      <c r="H26" s="3"/>
      <c r="I26" s="3"/>
      <c r="J26" s="3"/>
      <c r="K26" s="3"/>
      <c r="L26" s="3"/>
      <c r="M26" s="3"/>
      <c r="N26" s="30"/>
      <c r="O26" s="30"/>
      <c r="P26" s="3"/>
      <c r="Q26" s="30"/>
      <c r="R26" s="3"/>
    </row>
    <row r="27" spans="1:18" hidden="1"/>
  </sheetData>
  <mergeCells count="20">
    <mergeCell ref="E4:G4"/>
    <mergeCell ref="P4:Q4"/>
    <mergeCell ref="P1:R1"/>
    <mergeCell ref="A2:R2"/>
    <mergeCell ref="B22:E22"/>
    <mergeCell ref="J22:M22"/>
    <mergeCell ref="A4:A6"/>
    <mergeCell ref="D4:D6"/>
    <mergeCell ref="R4:R6"/>
    <mergeCell ref="N5:O5"/>
    <mergeCell ref="P5:P6"/>
    <mergeCell ref="Q5:Q6"/>
    <mergeCell ref="C4:C6"/>
    <mergeCell ref="B4:B6"/>
    <mergeCell ref="F5:G5"/>
    <mergeCell ref="L5:M5"/>
    <mergeCell ref="H5:I5"/>
    <mergeCell ref="J5:K5"/>
    <mergeCell ref="B19:R19"/>
    <mergeCell ref="H4:O4"/>
  </mergeCells>
  <phoneticPr fontId="1" type="noConversion"/>
  <pageMargins left="0.59" right="0.25" top="0.78740157480314965" bottom="0.38" header="0.51181102362204722" footer="0.35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U38"/>
  <sheetViews>
    <sheetView view="pageBreakPreview" zoomScaleSheetLayoutView="100" workbookViewId="0">
      <selection activeCell="H30" sqref="H30"/>
    </sheetView>
  </sheetViews>
  <sheetFormatPr defaultRowHeight="12.75"/>
  <cols>
    <col min="1" max="1" width="17.85546875" customWidth="1"/>
    <col min="2" max="2" width="16.7109375" customWidth="1"/>
    <col min="3" max="3" width="26.28515625" customWidth="1"/>
    <col min="4" max="5" width="5.85546875" customWidth="1"/>
    <col min="6" max="6" width="10.85546875" customWidth="1"/>
    <col min="7" max="7" width="5.85546875" customWidth="1"/>
    <col min="8" max="8" width="14.28515625" customWidth="1"/>
    <col min="9" max="9" width="14.85546875" customWidth="1"/>
    <col min="10" max="10" width="13.140625" style="24" customWidth="1"/>
    <col min="11" max="11" width="12.42578125" style="24" customWidth="1"/>
    <col min="12" max="12" width="14.140625" style="68" customWidth="1"/>
    <col min="13" max="13" width="13.28515625" style="68" customWidth="1"/>
    <col min="14" max="14" width="14.140625" customWidth="1"/>
    <col min="15" max="15" width="14.5703125" customWidth="1"/>
    <col min="16" max="16" width="15.42578125" style="24" customWidth="1"/>
    <col min="17" max="17" width="14.42578125" style="24" customWidth="1"/>
    <col min="18" max="18" width="14.5703125" customWidth="1"/>
    <col min="19" max="19" width="14.7109375" customWidth="1"/>
    <col min="21" max="21" width="10.42578125" bestFit="1" customWidth="1"/>
  </cols>
  <sheetData>
    <row r="1" spans="1:19" ht="15.75">
      <c r="R1" s="106" t="s">
        <v>25</v>
      </c>
      <c r="S1" s="106"/>
    </row>
    <row r="2" spans="1:19" ht="48.75" customHeight="1">
      <c r="R2" s="106" t="s">
        <v>48</v>
      </c>
      <c r="S2" s="106"/>
    </row>
    <row r="4" spans="1:19" ht="35.25" customHeight="1">
      <c r="A4" s="121" t="s">
        <v>129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</row>
    <row r="6" spans="1:19" s="13" customFormat="1" ht="21" customHeight="1">
      <c r="A6" s="114" t="s">
        <v>49</v>
      </c>
      <c r="B6" s="114" t="s">
        <v>27</v>
      </c>
      <c r="C6" s="114" t="s">
        <v>45</v>
      </c>
      <c r="D6" s="114" t="s">
        <v>19</v>
      </c>
      <c r="E6" s="114"/>
      <c r="F6" s="114"/>
      <c r="G6" s="114"/>
      <c r="H6" s="122" t="s">
        <v>23</v>
      </c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</row>
    <row r="7" spans="1:19" s="13" customFormat="1" ht="15.75" customHeight="1">
      <c r="A7" s="114"/>
      <c r="B7" s="114"/>
      <c r="C7" s="114"/>
      <c r="D7" s="114" t="s">
        <v>20</v>
      </c>
      <c r="E7" s="114" t="s">
        <v>24</v>
      </c>
      <c r="F7" s="114" t="s">
        <v>21</v>
      </c>
      <c r="G7" s="114" t="s">
        <v>22</v>
      </c>
      <c r="H7" s="114" t="s">
        <v>130</v>
      </c>
      <c r="I7" s="114"/>
      <c r="J7" s="114" t="s">
        <v>132</v>
      </c>
      <c r="K7" s="114"/>
      <c r="L7" s="114"/>
      <c r="M7" s="114"/>
      <c r="N7" s="114"/>
      <c r="O7" s="114"/>
      <c r="P7" s="114"/>
      <c r="Q7" s="114"/>
      <c r="R7" s="114" t="s">
        <v>3</v>
      </c>
      <c r="S7" s="114"/>
    </row>
    <row r="8" spans="1:19" s="13" customFormat="1" ht="30" customHeight="1">
      <c r="A8" s="114"/>
      <c r="B8" s="114"/>
      <c r="C8" s="114"/>
      <c r="D8" s="114"/>
      <c r="E8" s="114"/>
      <c r="F8" s="114"/>
      <c r="G8" s="114"/>
      <c r="H8" s="114"/>
      <c r="I8" s="114"/>
      <c r="J8" s="126" t="s">
        <v>6</v>
      </c>
      <c r="K8" s="126"/>
      <c r="L8" s="127" t="s">
        <v>13</v>
      </c>
      <c r="M8" s="127"/>
      <c r="N8" s="114" t="s">
        <v>14</v>
      </c>
      <c r="O8" s="114"/>
      <c r="P8" s="126" t="s">
        <v>98</v>
      </c>
      <c r="Q8" s="126"/>
      <c r="R8" s="114"/>
      <c r="S8" s="114"/>
    </row>
    <row r="9" spans="1:19" s="13" customFormat="1" ht="26.25" customHeight="1">
      <c r="A9" s="114"/>
      <c r="B9" s="114"/>
      <c r="C9" s="114"/>
      <c r="D9" s="114"/>
      <c r="E9" s="114"/>
      <c r="F9" s="114"/>
      <c r="G9" s="114"/>
      <c r="H9" s="14" t="s">
        <v>4</v>
      </c>
      <c r="I9" s="14" t="s">
        <v>5</v>
      </c>
      <c r="J9" s="36" t="s">
        <v>4</v>
      </c>
      <c r="K9" s="36" t="s">
        <v>5</v>
      </c>
      <c r="L9" s="69" t="s">
        <v>4</v>
      </c>
      <c r="M9" s="69" t="s">
        <v>5</v>
      </c>
      <c r="N9" s="14" t="s">
        <v>4</v>
      </c>
      <c r="O9" s="14" t="s">
        <v>5</v>
      </c>
      <c r="P9" s="25" t="s">
        <v>4</v>
      </c>
      <c r="Q9" s="25" t="s">
        <v>5</v>
      </c>
      <c r="R9" s="14" t="s">
        <v>7</v>
      </c>
      <c r="S9" s="14" t="s">
        <v>8</v>
      </c>
    </row>
    <row r="10" spans="1:19" s="13" customFormat="1" ht="14.25" customHeight="1">
      <c r="A10" s="123" t="s">
        <v>50</v>
      </c>
      <c r="B10" s="123" t="s">
        <v>127</v>
      </c>
      <c r="C10" s="21" t="s">
        <v>76</v>
      </c>
      <c r="D10" s="60">
        <v>806</v>
      </c>
      <c r="E10" s="60" t="s">
        <v>77</v>
      </c>
      <c r="F10" s="60" t="s">
        <v>77</v>
      </c>
      <c r="G10" s="60" t="s">
        <v>77</v>
      </c>
      <c r="H10" s="31">
        <f>H12+H18</f>
        <v>1800612.98</v>
      </c>
      <c r="I10" s="31">
        <f t="shared" ref="I10:S10" si="0">I12+I18</f>
        <v>1750820.27</v>
      </c>
      <c r="J10" s="31">
        <f t="shared" si="0"/>
        <v>187167.68</v>
      </c>
      <c r="K10" s="31">
        <f t="shared" si="0"/>
        <v>187167.68</v>
      </c>
      <c r="L10" s="31">
        <f t="shared" si="0"/>
        <v>1197749.31</v>
      </c>
      <c r="M10" s="31">
        <f t="shared" si="0"/>
        <v>1196249.31</v>
      </c>
      <c r="N10" s="31">
        <f t="shared" si="0"/>
        <v>1450902.3</v>
      </c>
      <c r="O10" s="31">
        <f t="shared" si="0"/>
        <v>1449402.3</v>
      </c>
      <c r="P10" s="31">
        <f t="shared" si="0"/>
        <v>1919506.05</v>
      </c>
      <c r="Q10" s="31">
        <f t="shared" si="0"/>
        <v>1811492.13</v>
      </c>
      <c r="R10" s="31">
        <f>R12+R18</f>
        <v>2164000</v>
      </c>
      <c r="S10" s="31">
        <f t="shared" si="0"/>
        <v>1884100</v>
      </c>
    </row>
    <row r="11" spans="1:19" s="13" customFormat="1" ht="15.75">
      <c r="A11" s="124"/>
      <c r="B11" s="124"/>
      <c r="C11" s="21" t="s">
        <v>46</v>
      </c>
      <c r="D11" s="60"/>
      <c r="E11" s="60"/>
      <c r="F11" s="60"/>
      <c r="G11" s="60"/>
      <c r="H11" s="55"/>
      <c r="I11" s="55"/>
      <c r="J11" s="55"/>
      <c r="K11" s="55"/>
      <c r="L11" s="57"/>
      <c r="M11" s="57"/>
      <c r="N11" s="56"/>
      <c r="O11" s="56"/>
      <c r="P11" s="59"/>
      <c r="Q11" s="55"/>
      <c r="R11" s="59"/>
      <c r="S11" s="59"/>
    </row>
    <row r="12" spans="1:19" s="13" customFormat="1" ht="60" customHeight="1">
      <c r="A12" s="124"/>
      <c r="B12" s="124"/>
      <c r="C12" s="21" t="s">
        <v>78</v>
      </c>
      <c r="D12" s="61" t="s">
        <v>79</v>
      </c>
      <c r="E12" s="60" t="s">
        <v>77</v>
      </c>
      <c r="F12" s="60" t="s">
        <v>77</v>
      </c>
      <c r="G12" s="60" t="s">
        <v>77</v>
      </c>
      <c r="H12" s="32">
        <f>H19+H26+H25+H30</f>
        <v>1800612.98</v>
      </c>
      <c r="I12" s="32">
        <f t="shared" ref="I12:S12" si="1">I19+I26+I25+I30</f>
        <v>1750820.27</v>
      </c>
      <c r="J12" s="32">
        <f t="shared" si="1"/>
        <v>187167.68</v>
      </c>
      <c r="K12" s="32">
        <f t="shared" si="1"/>
        <v>187167.68</v>
      </c>
      <c r="L12" s="32">
        <f t="shared" si="1"/>
        <v>1197749.31</v>
      </c>
      <c r="M12" s="32">
        <f t="shared" si="1"/>
        <v>1196249.31</v>
      </c>
      <c r="N12" s="32">
        <f t="shared" si="1"/>
        <v>1450902.3</v>
      </c>
      <c r="O12" s="32">
        <f t="shared" si="1"/>
        <v>1449402.3</v>
      </c>
      <c r="P12" s="32">
        <f t="shared" si="1"/>
        <v>1919506.05</v>
      </c>
      <c r="Q12" s="32">
        <f t="shared" si="1"/>
        <v>1811492.13</v>
      </c>
      <c r="R12" s="32">
        <f t="shared" si="1"/>
        <v>1959000</v>
      </c>
      <c r="S12" s="32">
        <f t="shared" si="1"/>
        <v>1884100</v>
      </c>
    </row>
    <row r="13" spans="1:19" s="13" customFormat="1" ht="63" hidden="1" customHeight="1">
      <c r="A13" s="124"/>
      <c r="B13" s="124"/>
      <c r="C13" s="21" t="s">
        <v>80</v>
      </c>
      <c r="D13" s="61"/>
      <c r="E13" s="60" t="s">
        <v>77</v>
      </c>
      <c r="F13" s="60" t="s">
        <v>77</v>
      </c>
      <c r="G13" s="60" t="s">
        <v>77</v>
      </c>
      <c r="H13" s="55"/>
      <c r="I13" s="55"/>
      <c r="J13" s="55"/>
      <c r="K13" s="55"/>
      <c r="L13" s="57"/>
      <c r="M13" s="57"/>
      <c r="N13" s="56"/>
      <c r="O13" s="56"/>
      <c r="P13" s="59"/>
      <c r="Q13" s="55"/>
      <c r="R13" s="59"/>
      <c r="S13" s="59"/>
    </row>
    <row r="14" spans="1:19" s="13" customFormat="1" ht="63" hidden="1" customHeight="1">
      <c r="A14" s="124"/>
      <c r="B14" s="124"/>
      <c r="C14" s="21" t="s">
        <v>81</v>
      </c>
      <c r="D14" s="61"/>
      <c r="E14" s="60" t="s">
        <v>77</v>
      </c>
      <c r="F14" s="60" t="s">
        <v>77</v>
      </c>
      <c r="G14" s="60" t="s">
        <v>77</v>
      </c>
      <c r="H14" s="55"/>
      <c r="I14" s="55"/>
      <c r="J14" s="55"/>
      <c r="K14" s="55"/>
      <c r="L14" s="57"/>
      <c r="M14" s="57"/>
      <c r="N14" s="56"/>
      <c r="O14" s="56"/>
      <c r="P14" s="59"/>
      <c r="Q14" s="55"/>
      <c r="R14" s="59"/>
      <c r="S14" s="59"/>
    </row>
    <row r="15" spans="1:19" s="13" customFormat="1" ht="31.5" hidden="1" customHeight="1">
      <c r="A15" s="124"/>
      <c r="B15" s="124"/>
      <c r="C15" s="21" t="s">
        <v>82</v>
      </c>
      <c r="D15" s="61"/>
      <c r="E15" s="60" t="s">
        <v>77</v>
      </c>
      <c r="F15" s="60" t="s">
        <v>77</v>
      </c>
      <c r="G15" s="60" t="s">
        <v>77</v>
      </c>
      <c r="H15" s="55"/>
      <c r="I15" s="55"/>
      <c r="J15" s="55"/>
      <c r="K15" s="55"/>
      <c r="L15" s="57"/>
      <c r="M15" s="57"/>
      <c r="N15" s="56"/>
      <c r="O15" s="56"/>
      <c r="P15" s="59"/>
      <c r="Q15" s="55"/>
      <c r="R15" s="59"/>
      <c r="S15" s="59"/>
    </row>
    <row r="16" spans="1:19" s="13" customFormat="1" ht="78.75" hidden="1" customHeight="1">
      <c r="A16" s="124"/>
      <c r="B16" s="124"/>
      <c r="C16" s="21" t="s">
        <v>83</v>
      </c>
      <c r="D16" s="61"/>
      <c r="E16" s="60" t="s">
        <v>77</v>
      </c>
      <c r="F16" s="60" t="s">
        <v>77</v>
      </c>
      <c r="G16" s="60" t="s">
        <v>77</v>
      </c>
      <c r="H16" s="55"/>
      <c r="I16" s="55"/>
      <c r="J16" s="55"/>
      <c r="K16" s="55"/>
      <c r="L16" s="57"/>
      <c r="M16" s="57"/>
      <c r="N16" s="56"/>
      <c r="O16" s="56"/>
      <c r="P16" s="59"/>
      <c r="Q16" s="55"/>
      <c r="R16" s="59"/>
      <c r="S16" s="59"/>
    </row>
    <row r="17" spans="1:21" s="13" customFormat="1" ht="47.25" hidden="1" customHeight="1">
      <c r="A17" s="124"/>
      <c r="B17" s="124"/>
      <c r="C17" s="21" t="s">
        <v>84</v>
      </c>
      <c r="D17" s="61"/>
      <c r="E17" s="60" t="s">
        <v>77</v>
      </c>
      <c r="F17" s="60" t="s">
        <v>77</v>
      </c>
      <c r="G17" s="60" t="s">
        <v>77</v>
      </c>
      <c r="H17" s="55"/>
      <c r="I17" s="55"/>
      <c r="J17" s="55"/>
      <c r="K17" s="55"/>
      <c r="L17" s="57"/>
      <c r="M17" s="57"/>
      <c r="N17" s="56"/>
      <c r="O17" s="56"/>
      <c r="P17" s="59"/>
      <c r="Q17" s="55"/>
      <c r="R17" s="59"/>
      <c r="S17" s="59"/>
    </row>
    <row r="18" spans="1:21" s="23" customFormat="1" ht="47.25" customHeight="1">
      <c r="A18" s="125"/>
      <c r="B18" s="125"/>
      <c r="C18" s="37" t="s">
        <v>101</v>
      </c>
      <c r="D18" s="61" t="s">
        <v>102</v>
      </c>
      <c r="E18" s="60" t="s">
        <v>77</v>
      </c>
      <c r="F18" s="60" t="s">
        <v>77</v>
      </c>
      <c r="G18" s="60" t="s">
        <v>77</v>
      </c>
      <c r="H18" s="57"/>
      <c r="I18" s="57"/>
      <c r="J18" s="57"/>
      <c r="K18" s="57"/>
      <c r="L18" s="57"/>
      <c r="M18" s="57"/>
      <c r="N18" s="57"/>
      <c r="O18" s="57"/>
      <c r="P18" s="59"/>
      <c r="Q18" s="57"/>
      <c r="R18" s="59">
        <f>R29</f>
        <v>205000</v>
      </c>
      <c r="S18" s="59"/>
      <c r="U18" s="38">
        <f>Q10-Q12</f>
        <v>0</v>
      </c>
    </row>
    <row r="19" spans="1:21" s="34" customFormat="1" ht="47.25" customHeight="1">
      <c r="A19" s="116" t="s">
        <v>26</v>
      </c>
      <c r="B19" s="117" t="s">
        <v>85</v>
      </c>
      <c r="C19" s="33" t="s">
        <v>86</v>
      </c>
      <c r="D19" s="65">
        <v>806</v>
      </c>
      <c r="E19" s="65" t="s">
        <v>77</v>
      </c>
      <c r="F19" s="65" t="s">
        <v>77</v>
      </c>
      <c r="G19" s="65" t="s">
        <v>77</v>
      </c>
      <c r="H19" s="32">
        <f t="shared" ref="H19:I19" si="2">SUM(H20:H21)</f>
        <v>22012.98</v>
      </c>
      <c r="I19" s="32">
        <f t="shared" si="2"/>
        <v>21856.21</v>
      </c>
      <c r="J19" s="32"/>
      <c r="K19" s="32"/>
      <c r="L19" s="32">
        <f t="shared" ref="L19:Q19" si="3">SUM(L20:L21)</f>
        <v>8023.22</v>
      </c>
      <c r="M19" s="32">
        <f t="shared" si="3"/>
        <v>8023.22</v>
      </c>
      <c r="N19" s="32">
        <f t="shared" si="3"/>
        <v>10777.13</v>
      </c>
      <c r="O19" s="32">
        <f t="shared" si="3"/>
        <v>10777.13</v>
      </c>
      <c r="P19" s="32">
        <f t="shared" si="3"/>
        <v>14500</v>
      </c>
      <c r="Q19" s="32">
        <f t="shared" si="3"/>
        <v>14495.9</v>
      </c>
      <c r="R19" s="32">
        <f>SUM(R20:R22)</f>
        <v>9600</v>
      </c>
      <c r="S19" s="32">
        <f>SUM(S20:S22)</f>
        <v>2900</v>
      </c>
    </row>
    <row r="20" spans="1:21" s="34" customFormat="1" ht="15.75">
      <c r="A20" s="116"/>
      <c r="B20" s="117"/>
      <c r="C20" s="33" t="s">
        <v>46</v>
      </c>
      <c r="D20" s="65"/>
      <c r="E20" s="65"/>
      <c r="F20" s="83"/>
      <c r="G20" s="65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</row>
    <row r="21" spans="1:21" s="34" customFormat="1" ht="36" customHeight="1">
      <c r="A21" s="116"/>
      <c r="B21" s="117"/>
      <c r="C21" s="84" t="s">
        <v>78</v>
      </c>
      <c r="D21" s="35">
        <v>806</v>
      </c>
      <c r="E21" s="35">
        <v>405</v>
      </c>
      <c r="F21" s="35" t="s">
        <v>121</v>
      </c>
      <c r="G21" s="35">
        <v>814</v>
      </c>
      <c r="H21" s="32">
        <v>22012.98</v>
      </c>
      <c r="I21" s="32">
        <v>21856.21</v>
      </c>
      <c r="J21" s="32"/>
      <c r="K21" s="32"/>
      <c r="L21" s="32">
        <v>8023.22</v>
      </c>
      <c r="M21" s="32">
        <v>8023.22</v>
      </c>
      <c r="N21" s="32">
        <v>10777.13</v>
      </c>
      <c r="O21" s="32">
        <v>10777.13</v>
      </c>
      <c r="P21" s="32">
        <v>14500</v>
      </c>
      <c r="Q21" s="32">
        <v>14495.9</v>
      </c>
    </row>
    <row r="22" spans="1:21" s="34" customFormat="1" ht="36" customHeight="1">
      <c r="A22" s="85"/>
      <c r="B22" s="86"/>
      <c r="C22" s="84" t="s">
        <v>78</v>
      </c>
      <c r="D22" s="35">
        <v>806</v>
      </c>
      <c r="E22" s="35">
        <v>405</v>
      </c>
      <c r="F22" s="87">
        <v>1210024380</v>
      </c>
      <c r="G22" s="35">
        <v>814</v>
      </c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>
        <v>9600</v>
      </c>
      <c r="S22" s="32">
        <v>2900</v>
      </c>
    </row>
    <row r="23" spans="1:21" s="34" customFormat="1" ht="47.25" customHeight="1">
      <c r="A23" s="118" t="s">
        <v>88</v>
      </c>
      <c r="B23" s="118" t="s">
        <v>89</v>
      </c>
      <c r="C23" s="33" t="s">
        <v>86</v>
      </c>
      <c r="D23" s="62" t="s">
        <v>79</v>
      </c>
      <c r="E23" s="63" t="s">
        <v>77</v>
      </c>
      <c r="F23" s="63" t="s">
        <v>77</v>
      </c>
      <c r="G23" s="63" t="s">
        <v>77</v>
      </c>
      <c r="H23" s="32">
        <f>SUM(H25:H29)</f>
        <v>617800</v>
      </c>
      <c r="I23" s="32">
        <f t="shared" ref="I23:S23" si="4">SUM(I25:I29)</f>
        <v>617800</v>
      </c>
      <c r="J23" s="32"/>
      <c r="K23" s="32"/>
      <c r="L23" s="32">
        <f t="shared" si="4"/>
        <v>614500</v>
      </c>
      <c r="M23" s="32">
        <f t="shared" si="4"/>
        <v>613000</v>
      </c>
      <c r="N23" s="32">
        <f t="shared" si="4"/>
        <v>662506.05000000005</v>
      </c>
      <c r="O23" s="32">
        <f t="shared" si="4"/>
        <v>661006.05000000005</v>
      </c>
      <c r="P23" s="32">
        <f t="shared" si="4"/>
        <v>662506.05000000005</v>
      </c>
      <c r="Q23" s="32">
        <f t="shared" si="4"/>
        <v>661006.05000000005</v>
      </c>
      <c r="R23" s="32">
        <f t="shared" si="4"/>
        <v>769500</v>
      </c>
      <c r="S23" s="32">
        <f t="shared" si="4"/>
        <v>500700</v>
      </c>
    </row>
    <row r="24" spans="1:21" s="34" customFormat="1" ht="25.5" customHeight="1">
      <c r="A24" s="119"/>
      <c r="B24" s="119"/>
      <c r="C24" s="33" t="s">
        <v>46</v>
      </c>
      <c r="D24" s="64"/>
      <c r="E24" s="65"/>
      <c r="F24" s="35"/>
      <c r="G24" s="65"/>
      <c r="H24" s="55"/>
      <c r="I24" s="55"/>
      <c r="J24" s="55"/>
      <c r="K24" s="55"/>
      <c r="L24" s="55"/>
      <c r="M24" s="55"/>
      <c r="N24" s="55"/>
      <c r="O24" s="55"/>
      <c r="P24" s="32"/>
      <c r="Q24" s="55"/>
      <c r="R24" s="32"/>
      <c r="S24" s="32"/>
    </row>
    <row r="25" spans="1:21" s="34" customFormat="1" ht="31.5">
      <c r="A25" s="119"/>
      <c r="B25" s="119"/>
      <c r="C25" s="33" t="s">
        <v>78</v>
      </c>
      <c r="D25" s="64" t="s">
        <v>79</v>
      </c>
      <c r="E25" s="64" t="s">
        <v>97</v>
      </c>
      <c r="F25" s="65">
        <v>1220080010</v>
      </c>
      <c r="G25" s="65">
        <v>244</v>
      </c>
      <c r="H25" s="32"/>
      <c r="I25" s="32"/>
      <c r="J25" s="55"/>
      <c r="K25" s="55"/>
      <c r="L25" s="55"/>
      <c r="M25" s="55"/>
      <c r="N25" s="49">
        <v>48006.05</v>
      </c>
      <c r="O25" s="49">
        <v>48006.05</v>
      </c>
      <c r="P25" s="49">
        <v>48006.05</v>
      </c>
      <c r="Q25" s="49">
        <v>48006.05</v>
      </c>
      <c r="R25" s="32">
        <v>63800</v>
      </c>
      <c r="S25" s="32"/>
    </row>
    <row r="26" spans="1:21" s="34" customFormat="1" ht="31.5">
      <c r="A26" s="119"/>
      <c r="B26" s="119"/>
      <c r="C26" s="33" t="s">
        <v>78</v>
      </c>
      <c r="D26" s="64" t="s">
        <v>79</v>
      </c>
      <c r="E26" s="64" t="s">
        <v>97</v>
      </c>
      <c r="F26" s="35">
        <v>1220075180</v>
      </c>
      <c r="G26" s="65">
        <v>244</v>
      </c>
      <c r="H26" s="49">
        <v>617800</v>
      </c>
      <c r="I26" s="49">
        <v>617800</v>
      </c>
      <c r="J26" s="49"/>
      <c r="K26" s="49"/>
      <c r="L26" s="49">
        <v>614500</v>
      </c>
      <c r="M26" s="49">
        <v>613000</v>
      </c>
      <c r="N26" s="49">
        <v>614500</v>
      </c>
      <c r="O26" s="49">
        <v>613000</v>
      </c>
      <c r="P26" s="49">
        <v>614500</v>
      </c>
      <c r="Q26" s="49">
        <v>613000</v>
      </c>
      <c r="R26" s="49">
        <v>500700</v>
      </c>
      <c r="S26" s="49">
        <v>500700</v>
      </c>
    </row>
    <row r="27" spans="1:21" s="34" customFormat="1" ht="25.5" hidden="1" customHeight="1">
      <c r="A27" s="119"/>
      <c r="B27" s="119"/>
      <c r="C27" s="33" t="s">
        <v>83</v>
      </c>
      <c r="D27" s="64"/>
      <c r="E27" s="65"/>
      <c r="F27" s="35"/>
      <c r="G27" s="65"/>
      <c r="H27" s="55"/>
      <c r="I27" s="55"/>
      <c r="J27" s="55"/>
      <c r="K27" s="55"/>
      <c r="L27" s="55"/>
      <c r="M27" s="55"/>
      <c r="N27" s="55"/>
      <c r="O27" s="55"/>
      <c r="P27" s="32"/>
      <c r="Q27" s="55"/>
      <c r="R27" s="32"/>
      <c r="S27" s="32"/>
    </row>
    <row r="28" spans="1:21" s="34" customFormat="1" ht="47.25" hidden="1" customHeight="1">
      <c r="A28" s="119"/>
      <c r="B28" s="119"/>
      <c r="C28" s="33" t="s">
        <v>84</v>
      </c>
      <c r="D28" s="64"/>
      <c r="E28" s="65"/>
      <c r="F28" s="35"/>
      <c r="G28" s="65"/>
      <c r="H28" s="55"/>
      <c r="I28" s="55"/>
      <c r="J28" s="32">
        <f>SUM(J31:J31)</f>
        <v>0</v>
      </c>
      <c r="K28" s="32">
        <f>SUM(K31:K31)</f>
        <v>0</v>
      </c>
      <c r="L28" s="55"/>
      <c r="M28" s="55"/>
      <c r="N28" s="55"/>
      <c r="O28" s="55"/>
      <c r="P28" s="32"/>
      <c r="Q28" s="55"/>
      <c r="R28" s="32"/>
      <c r="S28" s="32"/>
    </row>
    <row r="29" spans="1:21" s="34" customFormat="1" ht="47.25" customHeight="1">
      <c r="A29" s="120"/>
      <c r="B29" s="120"/>
      <c r="C29" s="33" t="s">
        <v>101</v>
      </c>
      <c r="D29" s="64" t="s">
        <v>102</v>
      </c>
      <c r="E29" s="63">
        <v>1003</v>
      </c>
      <c r="F29" s="87" t="s">
        <v>126</v>
      </c>
      <c r="G29" s="63">
        <v>322</v>
      </c>
      <c r="H29" s="55"/>
      <c r="I29" s="55"/>
      <c r="J29" s="32"/>
      <c r="K29" s="32"/>
      <c r="L29" s="55"/>
      <c r="M29" s="55"/>
      <c r="N29" s="55"/>
      <c r="O29" s="55"/>
      <c r="P29" s="32"/>
      <c r="Q29" s="55"/>
      <c r="R29" s="32">
        <v>205000</v>
      </c>
      <c r="S29" s="32"/>
    </row>
    <row r="30" spans="1:21" s="23" customFormat="1" ht="47.25" customHeight="1">
      <c r="A30" s="115" t="s">
        <v>90</v>
      </c>
      <c r="B30" s="115" t="s">
        <v>91</v>
      </c>
      <c r="C30" s="21" t="s">
        <v>86</v>
      </c>
      <c r="D30" s="61" t="s">
        <v>79</v>
      </c>
      <c r="E30" s="66" t="s">
        <v>77</v>
      </c>
      <c r="F30" s="66" t="s">
        <v>77</v>
      </c>
      <c r="G30" s="66" t="s">
        <v>77</v>
      </c>
      <c r="H30" s="32">
        <f>SUM(H32)</f>
        <v>1160800</v>
      </c>
      <c r="I30" s="32">
        <f t="shared" ref="I30:S30" si="5">SUM(I32)</f>
        <v>1111164.06</v>
      </c>
      <c r="J30" s="32">
        <f t="shared" si="5"/>
        <v>187167.68</v>
      </c>
      <c r="K30" s="32">
        <f t="shared" si="5"/>
        <v>187167.68</v>
      </c>
      <c r="L30" s="32">
        <f t="shared" si="5"/>
        <v>575226.09</v>
      </c>
      <c r="M30" s="32">
        <f t="shared" si="5"/>
        <v>575226.09</v>
      </c>
      <c r="N30" s="32">
        <f t="shared" si="5"/>
        <v>777619.12</v>
      </c>
      <c r="O30" s="32">
        <f t="shared" si="5"/>
        <v>777619.12</v>
      </c>
      <c r="P30" s="32">
        <f t="shared" si="5"/>
        <v>1242500</v>
      </c>
      <c r="Q30" s="32">
        <f t="shared" si="5"/>
        <v>1135990.18</v>
      </c>
      <c r="R30" s="32">
        <f t="shared" si="5"/>
        <v>1384900</v>
      </c>
      <c r="S30" s="32">
        <f t="shared" si="5"/>
        <v>1380500</v>
      </c>
    </row>
    <row r="31" spans="1:21" s="13" customFormat="1" ht="15.75">
      <c r="A31" s="115"/>
      <c r="B31" s="115"/>
      <c r="C31" s="21" t="s">
        <v>46</v>
      </c>
      <c r="D31" s="61"/>
      <c r="E31" s="60"/>
      <c r="F31" s="67"/>
      <c r="G31" s="60"/>
      <c r="H31" s="32"/>
      <c r="I31" s="32"/>
      <c r="J31" s="58"/>
      <c r="K31" s="58"/>
      <c r="L31" s="59"/>
      <c r="M31" s="59"/>
      <c r="N31" s="59"/>
      <c r="O31" s="59"/>
      <c r="P31" s="59"/>
      <c r="Q31" s="32"/>
      <c r="R31" s="59"/>
      <c r="S31" s="59"/>
    </row>
    <row r="32" spans="1:21" s="13" customFormat="1" ht="31.5">
      <c r="A32" s="115"/>
      <c r="B32" s="115"/>
      <c r="C32" s="21" t="s">
        <v>78</v>
      </c>
      <c r="D32" s="61" t="s">
        <v>79</v>
      </c>
      <c r="E32" s="61" t="s">
        <v>87</v>
      </c>
      <c r="F32" s="67">
        <v>1230075170</v>
      </c>
      <c r="G32" s="60" t="s">
        <v>77</v>
      </c>
      <c r="H32" s="47">
        <v>1160800</v>
      </c>
      <c r="I32" s="73">
        <v>1111164.06</v>
      </c>
      <c r="J32" s="73">
        <v>187167.68</v>
      </c>
      <c r="K32" s="73">
        <v>187167.68</v>
      </c>
      <c r="L32" s="73">
        <v>575226.09</v>
      </c>
      <c r="M32" s="73">
        <v>575226.09</v>
      </c>
      <c r="N32" s="73">
        <v>777619.12</v>
      </c>
      <c r="O32" s="73">
        <v>777619.12</v>
      </c>
      <c r="P32" s="73">
        <v>1242500</v>
      </c>
      <c r="Q32" s="73">
        <v>1135990.18</v>
      </c>
      <c r="R32" s="73">
        <v>1384900</v>
      </c>
      <c r="S32" s="73">
        <v>1380500</v>
      </c>
    </row>
    <row r="34" spans="1:17" ht="30" customHeight="1">
      <c r="A34" s="113" t="s">
        <v>92</v>
      </c>
      <c r="B34" s="113"/>
      <c r="C34" s="113"/>
      <c r="D34" s="15"/>
      <c r="E34" s="15"/>
      <c r="F34" s="106" t="s">
        <v>93</v>
      </c>
      <c r="G34" s="106"/>
      <c r="H34" s="106"/>
      <c r="I34" s="106"/>
      <c r="J34" s="27"/>
      <c r="K34" s="27"/>
      <c r="L34" s="70"/>
      <c r="M34" s="70"/>
      <c r="N34" s="9"/>
      <c r="O34" s="15"/>
      <c r="P34" s="26"/>
      <c r="Q34" s="27"/>
    </row>
    <row r="35" spans="1:17" ht="30" customHeight="1">
      <c r="A35" s="20"/>
      <c r="B35" s="20"/>
      <c r="C35" s="20"/>
      <c r="D35" s="15"/>
      <c r="E35" s="15"/>
      <c r="F35" s="10"/>
      <c r="G35" s="10"/>
      <c r="H35" s="10"/>
      <c r="I35" s="10"/>
      <c r="J35" s="27"/>
      <c r="K35" s="27"/>
      <c r="L35" s="70"/>
      <c r="M35" s="70"/>
      <c r="N35" s="9"/>
      <c r="O35" s="15"/>
      <c r="P35" s="26"/>
      <c r="Q35" s="27"/>
    </row>
    <row r="36" spans="1:17">
      <c r="A36" t="s">
        <v>94</v>
      </c>
    </row>
    <row r="37" spans="1:17" ht="15.75" customHeight="1">
      <c r="A37" t="s">
        <v>95</v>
      </c>
    </row>
    <row r="38" spans="1:17">
      <c r="A38" t="s">
        <v>96</v>
      </c>
    </row>
  </sheetData>
  <mergeCells count="29">
    <mergeCell ref="A10:A18"/>
    <mergeCell ref="B10:B18"/>
    <mergeCell ref="R7:S8"/>
    <mergeCell ref="J8:K8"/>
    <mergeCell ref="L8:M8"/>
    <mergeCell ref="N8:O8"/>
    <mergeCell ref="P8:Q8"/>
    <mergeCell ref="J7:Q7"/>
    <mergeCell ref="R1:S1"/>
    <mergeCell ref="R2:S2"/>
    <mergeCell ref="A4:S4"/>
    <mergeCell ref="H6:S6"/>
    <mergeCell ref="D6:G6"/>
    <mergeCell ref="A34:C34"/>
    <mergeCell ref="F34:I34"/>
    <mergeCell ref="E7:E9"/>
    <mergeCell ref="A6:A9"/>
    <mergeCell ref="C6:C9"/>
    <mergeCell ref="B6:B9"/>
    <mergeCell ref="A30:A32"/>
    <mergeCell ref="B30:B32"/>
    <mergeCell ref="H7:I8"/>
    <mergeCell ref="F7:F9"/>
    <mergeCell ref="G7:G9"/>
    <mergeCell ref="A19:A21"/>
    <mergeCell ref="B19:B21"/>
    <mergeCell ref="A23:A29"/>
    <mergeCell ref="B23:B29"/>
    <mergeCell ref="D7:D9"/>
  </mergeCells>
  <phoneticPr fontId="1" type="noConversion"/>
  <pageMargins left="0.19685039370078741" right="0.19685039370078741" top="1.1417322834645669" bottom="0.19685039370078741" header="0.31496062992125984" footer="0.31496062992125984"/>
  <pageSetup paperSize="9" scale="47" fitToWidth="1000" fitToHeight="10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53"/>
  <sheetViews>
    <sheetView view="pageBreakPreview" zoomScaleSheetLayoutView="100" workbookViewId="0">
      <selection activeCell="D35" sqref="D35:O35"/>
    </sheetView>
  </sheetViews>
  <sheetFormatPr defaultRowHeight="12.75"/>
  <cols>
    <col min="1" max="1" width="14.85546875" customWidth="1"/>
    <col min="2" max="2" width="29.5703125" customWidth="1"/>
    <col min="3" max="3" width="27.28515625" customWidth="1"/>
    <col min="4" max="4" width="11.28515625" customWidth="1"/>
    <col min="5" max="5" width="10.85546875" style="68" customWidth="1"/>
    <col min="6" max="6" width="10.42578125" style="68" customWidth="1"/>
    <col min="7" max="7" width="10.85546875" style="68" customWidth="1"/>
    <col min="8" max="8" width="10.5703125" style="68" customWidth="1"/>
    <col min="9" max="9" width="11.28515625" style="68" customWidth="1"/>
    <col min="10" max="10" width="10.85546875" style="68" customWidth="1"/>
    <col min="11" max="11" width="11.28515625" style="68" customWidth="1"/>
    <col min="12" max="12" width="11.85546875" style="68" customWidth="1"/>
    <col min="13" max="13" width="11.7109375" style="68" customWidth="1"/>
    <col min="14" max="14" width="11.140625" style="68" customWidth="1"/>
    <col min="15" max="15" width="11" style="68" customWidth="1"/>
    <col min="16" max="16" width="34.5703125" customWidth="1"/>
  </cols>
  <sheetData>
    <row r="1" spans="1:16" ht="15.75">
      <c r="N1" s="106" t="s">
        <v>120</v>
      </c>
      <c r="O1" s="106"/>
      <c r="P1" s="106"/>
    </row>
    <row r="2" spans="1:16" ht="48.75" customHeight="1">
      <c r="N2" s="106" t="s">
        <v>47</v>
      </c>
      <c r="O2" s="106"/>
      <c r="P2" s="106"/>
    </row>
    <row r="3" spans="1:16" ht="30.75" customHeight="1">
      <c r="A3" s="107" t="s">
        <v>119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</row>
    <row r="4" spans="1:16" ht="15.75">
      <c r="N4" s="71"/>
      <c r="O4" s="71"/>
      <c r="P4" s="53" t="s">
        <v>118</v>
      </c>
    </row>
    <row r="5" spans="1:16" ht="29.25" customHeight="1">
      <c r="A5" s="114" t="s">
        <v>117</v>
      </c>
      <c r="B5" s="114" t="s">
        <v>128</v>
      </c>
      <c r="C5" s="114" t="s">
        <v>116</v>
      </c>
      <c r="D5" s="129" t="s">
        <v>130</v>
      </c>
      <c r="E5" s="129"/>
      <c r="F5" s="128" t="s">
        <v>131</v>
      </c>
      <c r="G5" s="128"/>
      <c r="H5" s="128"/>
      <c r="I5" s="128"/>
      <c r="J5" s="128"/>
      <c r="K5" s="128"/>
      <c r="L5" s="128"/>
      <c r="M5" s="128"/>
      <c r="N5" s="128" t="s">
        <v>3</v>
      </c>
      <c r="O5" s="128"/>
      <c r="P5" s="114" t="s">
        <v>115</v>
      </c>
    </row>
    <row r="6" spans="1:16" ht="12.75" customHeight="1">
      <c r="A6" s="114"/>
      <c r="B6" s="114"/>
      <c r="C6" s="114"/>
      <c r="D6" s="129"/>
      <c r="E6" s="129"/>
      <c r="F6" s="128" t="s">
        <v>6</v>
      </c>
      <c r="G6" s="128"/>
      <c r="H6" s="128" t="s">
        <v>13</v>
      </c>
      <c r="I6" s="128"/>
      <c r="J6" s="128" t="s">
        <v>14</v>
      </c>
      <c r="K6" s="128"/>
      <c r="L6" s="128" t="s">
        <v>98</v>
      </c>
      <c r="M6" s="128"/>
      <c r="N6" s="128"/>
      <c r="O6" s="128"/>
      <c r="P6" s="114"/>
    </row>
    <row r="7" spans="1:16">
      <c r="A7" s="114"/>
      <c r="B7" s="114"/>
      <c r="C7" s="114"/>
      <c r="D7" s="39" t="s">
        <v>4</v>
      </c>
      <c r="E7" s="72" t="s">
        <v>5</v>
      </c>
      <c r="F7" s="72" t="s">
        <v>4</v>
      </c>
      <c r="G7" s="72" t="s">
        <v>5</v>
      </c>
      <c r="H7" s="72" t="s">
        <v>4</v>
      </c>
      <c r="I7" s="72" t="s">
        <v>5</v>
      </c>
      <c r="J7" s="72" t="s">
        <v>4</v>
      </c>
      <c r="K7" s="72" t="s">
        <v>5</v>
      </c>
      <c r="L7" s="72" t="s">
        <v>4</v>
      </c>
      <c r="M7" s="72" t="s">
        <v>5</v>
      </c>
      <c r="N7" s="72" t="s">
        <v>7</v>
      </c>
      <c r="O7" s="72" t="s">
        <v>8</v>
      </c>
      <c r="P7" s="114"/>
    </row>
    <row r="8" spans="1:16" ht="13.5" customHeight="1">
      <c r="A8" s="130" t="s">
        <v>50</v>
      </c>
      <c r="B8" s="131" t="s">
        <v>127</v>
      </c>
      <c r="C8" s="48" t="s">
        <v>109</v>
      </c>
      <c r="D8" s="47">
        <v>1800612.9799999997</v>
      </c>
      <c r="E8" s="73">
        <v>1750820.2699999998</v>
      </c>
      <c r="F8" s="73">
        <f>SUM(F10:F15)</f>
        <v>187167.68</v>
      </c>
      <c r="G8" s="73">
        <f>SUM(G10:G15)</f>
        <v>187167.68</v>
      </c>
      <c r="H8" s="73">
        <f t="shared" ref="H8:M8" si="0">SUM(H10:H15)</f>
        <v>1197749.31</v>
      </c>
      <c r="I8" s="73">
        <f t="shared" si="0"/>
        <v>1196249.31</v>
      </c>
      <c r="J8" s="73">
        <f t="shared" si="0"/>
        <v>1450902.3</v>
      </c>
      <c r="K8" s="73">
        <f t="shared" si="0"/>
        <v>1449402.3</v>
      </c>
      <c r="L8" s="73">
        <f t="shared" si="0"/>
        <v>1919506.05</v>
      </c>
      <c r="M8" s="73">
        <f t="shared" si="0"/>
        <v>1811492.1300000001</v>
      </c>
      <c r="N8" s="73">
        <f>N16+N24+N32</f>
        <v>2164000</v>
      </c>
      <c r="O8" s="73">
        <f>O16+O24+O32</f>
        <v>1884100</v>
      </c>
      <c r="P8" s="52"/>
    </row>
    <row r="9" spans="1:16">
      <c r="A9" s="130"/>
      <c r="B9" s="131"/>
      <c r="C9" s="48" t="s">
        <v>108</v>
      </c>
      <c r="D9" s="47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52"/>
    </row>
    <row r="10" spans="1:16">
      <c r="A10" s="130"/>
      <c r="B10" s="131"/>
      <c r="C10" s="48" t="s">
        <v>11</v>
      </c>
      <c r="D10" s="47">
        <v>14046.14</v>
      </c>
      <c r="E10" s="73">
        <v>14046.14</v>
      </c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51"/>
    </row>
    <row r="11" spans="1:16">
      <c r="A11" s="130"/>
      <c r="B11" s="131"/>
      <c r="C11" s="48" t="s">
        <v>106</v>
      </c>
      <c r="D11" s="47">
        <v>1786566.8399999999</v>
      </c>
      <c r="E11" s="73">
        <v>1736774.13</v>
      </c>
      <c r="F11" s="73">
        <f t="shared" ref="F11:L11" si="1">F19+F27+F35</f>
        <v>187167.68</v>
      </c>
      <c r="G11" s="73">
        <f t="shared" si="1"/>
        <v>187167.68</v>
      </c>
      <c r="H11" s="73">
        <f t="shared" si="1"/>
        <v>1197749.31</v>
      </c>
      <c r="I11" s="73">
        <f t="shared" si="1"/>
        <v>1196249.31</v>
      </c>
      <c r="J11" s="73">
        <f t="shared" si="1"/>
        <v>1402896.25</v>
      </c>
      <c r="K11" s="73">
        <f t="shared" si="1"/>
        <v>1401396.25</v>
      </c>
      <c r="L11" s="73">
        <f t="shared" si="1"/>
        <v>1871500</v>
      </c>
      <c r="M11" s="73">
        <f t="shared" ref="M11" si="2">M19+M27+M35</f>
        <v>1763486.08</v>
      </c>
      <c r="N11" s="73">
        <f>N19+N27+N35</f>
        <v>1895200</v>
      </c>
      <c r="O11" s="73">
        <f>O19+O27+O35</f>
        <v>1884100</v>
      </c>
      <c r="P11" s="46"/>
    </row>
    <row r="12" spans="1:16">
      <c r="A12" s="130"/>
      <c r="B12" s="131"/>
      <c r="C12" s="48" t="s">
        <v>52</v>
      </c>
      <c r="D12" s="47"/>
      <c r="E12" s="73"/>
      <c r="F12" s="73"/>
      <c r="G12" s="73"/>
      <c r="H12" s="73"/>
      <c r="I12" s="73"/>
      <c r="J12" s="73">
        <f>J28</f>
        <v>48006.05</v>
      </c>
      <c r="K12" s="73">
        <f>K28</f>
        <v>48006.05</v>
      </c>
      <c r="L12" s="73">
        <f t="shared" ref="L12:M12" si="3">L28</f>
        <v>48006.05</v>
      </c>
      <c r="M12" s="73">
        <f t="shared" si="3"/>
        <v>48006.05</v>
      </c>
      <c r="N12" s="73">
        <f>N20+N28+N36</f>
        <v>268800</v>
      </c>
      <c r="O12" s="73">
        <f>O20+O28+O36</f>
        <v>0</v>
      </c>
      <c r="P12" s="46"/>
    </row>
    <row r="13" spans="1:16">
      <c r="A13" s="130"/>
      <c r="B13" s="131"/>
      <c r="C13" s="48" t="s">
        <v>112</v>
      </c>
      <c r="D13" s="47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46"/>
    </row>
    <row r="14" spans="1:16" ht="25.5">
      <c r="A14" s="130"/>
      <c r="B14" s="131"/>
      <c r="C14" s="48" t="s">
        <v>111</v>
      </c>
      <c r="D14" s="47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46"/>
    </row>
    <row r="15" spans="1:16">
      <c r="A15" s="130"/>
      <c r="B15" s="131"/>
      <c r="C15" s="48" t="s">
        <v>104</v>
      </c>
      <c r="D15" s="47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46"/>
    </row>
    <row r="16" spans="1:16" ht="25.5" customHeight="1">
      <c r="A16" s="133" t="s">
        <v>26</v>
      </c>
      <c r="B16" s="133" t="s">
        <v>114</v>
      </c>
      <c r="C16" s="48" t="s">
        <v>109</v>
      </c>
      <c r="D16" s="47">
        <v>22012.98</v>
      </c>
      <c r="E16" s="73">
        <v>21856.21</v>
      </c>
      <c r="F16" s="73">
        <f t="shared" ref="F16:M16" si="4">SUM(F17:F23)</f>
        <v>0</v>
      </c>
      <c r="G16" s="73">
        <f t="shared" si="4"/>
        <v>0</v>
      </c>
      <c r="H16" s="73">
        <f>SUM(H17:H23)</f>
        <v>8023.22</v>
      </c>
      <c r="I16" s="73">
        <f>SUM(I17:I23)</f>
        <v>8023.22</v>
      </c>
      <c r="J16" s="73">
        <f>SUM(J17:J23)</f>
        <v>10777.13</v>
      </c>
      <c r="K16" s="73">
        <f>SUM(K17:K23)</f>
        <v>10777.13</v>
      </c>
      <c r="L16" s="73">
        <f t="shared" si="4"/>
        <v>14500</v>
      </c>
      <c r="M16" s="73">
        <f t="shared" si="4"/>
        <v>14495.9</v>
      </c>
      <c r="N16" s="73">
        <f>SUM(N17:N23)</f>
        <v>9600</v>
      </c>
      <c r="O16" s="73">
        <f>SUM(O17:O23)</f>
        <v>2900</v>
      </c>
      <c r="P16" s="46"/>
    </row>
    <row r="17" spans="1:16">
      <c r="A17" s="134"/>
      <c r="B17" s="134"/>
      <c r="C17" s="48" t="s">
        <v>108</v>
      </c>
      <c r="D17" s="47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46"/>
    </row>
    <row r="18" spans="1:16">
      <c r="A18" s="134"/>
      <c r="B18" s="134"/>
      <c r="C18" s="48" t="s">
        <v>11</v>
      </c>
      <c r="D18" s="47">
        <v>14046.14</v>
      </c>
      <c r="E18" s="73">
        <v>14046.14</v>
      </c>
      <c r="F18" s="73"/>
      <c r="G18" s="73"/>
      <c r="H18" s="73"/>
      <c r="I18" s="73"/>
      <c r="J18" s="73"/>
      <c r="K18" s="73"/>
      <c r="L18" s="49"/>
      <c r="M18" s="82"/>
      <c r="N18" s="73"/>
      <c r="O18" s="73"/>
      <c r="P18" s="46"/>
    </row>
    <row r="19" spans="1:16">
      <c r="A19" s="134"/>
      <c r="B19" s="134"/>
      <c r="C19" s="48" t="s">
        <v>106</v>
      </c>
      <c r="D19" s="47">
        <v>7966.84</v>
      </c>
      <c r="E19" s="73">
        <v>7810.07</v>
      </c>
      <c r="F19" s="73"/>
      <c r="G19" s="73"/>
      <c r="H19" s="73">
        <v>8023.22</v>
      </c>
      <c r="I19" s="73">
        <v>8023.22</v>
      </c>
      <c r="J19" s="73">
        <v>10777.13</v>
      </c>
      <c r="K19" s="73">
        <v>10777.13</v>
      </c>
      <c r="L19" s="49">
        <v>14500</v>
      </c>
      <c r="M19" s="82">
        <v>14495.9</v>
      </c>
      <c r="N19" s="73">
        <v>9600</v>
      </c>
      <c r="O19" s="73">
        <v>2900</v>
      </c>
      <c r="P19" s="46"/>
    </row>
    <row r="20" spans="1:16">
      <c r="A20" s="134"/>
      <c r="B20" s="134"/>
      <c r="C20" s="48" t="s">
        <v>52</v>
      </c>
      <c r="D20" s="47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46"/>
    </row>
    <row r="21" spans="1:16">
      <c r="A21" s="134"/>
      <c r="B21" s="134"/>
      <c r="C21" s="48" t="s">
        <v>112</v>
      </c>
      <c r="D21" s="47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46"/>
    </row>
    <row r="22" spans="1:16" ht="25.5">
      <c r="A22" s="134"/>
      <c r="B22" s="134"/>
      <c r="C22" s="48" t="s">
        <v>111</v>
      </c>
      <c r="D22" s="47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46"/>
    </row>
    <row r="23" spans="1:16">
      <c r="A23" s="135"/>
      <c r="B23" s="135"/>
      <c r="C23" s="48" t="s">
        <v>104</v>
      </c>
      <c r="D23" s="47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46"/>
    </row>
    <row r="24" spans="1:16" ht="25.5" customHeight="1">
      <c r="A24" s="133" t="s">
        <v>88</v>
      </c>
      <c r="B24" s="133" t="s">
        <v>113</v>
      </c>
      <c r="C24" s="48" t="s">
        <v>109</v>
      </c>
      <c r="D24" s="47">
        <v>617800</v>
      </c>
      <c r="E24" s="73">
        <v>617800</v>
      </c>
      <c r="F24" s="73"/>
      <c r="G24" s="73"/>
      <c r="H24" s="73">
        <f>SUM(H27)</f>
        <v>614500</v>
      </c>
      <c r="I24" s="73">
        <f>SUM(I27)</f>
        <v>613000</v>
      </c>
      <c r="J24" s="73">
        <f>SUM(J25:J28)</f>
        <v>662506.05000000005</v>
      </c>
      <c r="K24" s="73">
        <f t="shared" ref="K24:M24" si="5">SUM(K25:K28)</f>
        <v>661006.05000000005</v>
      </c>
      <c r="L24" s="73">
        <f t="shared" si="5"/>
        <v>662506.05000000005</v>
      </c>
      <c r="M24" s="73">
        <f t="shared" si="5"/>
        <v>661006.05000000005</v>
      </c>
      <c r="N24" s="73">
        <f>N27+N28</f>
        <v>769500</v>
      </c>
      <c r="O24" s="73">
        <f>O27+O28</f>
        <v>500700</v>
      </c>
      <c r="P24" s="46"/>
    </row>
    <row r="25" spans="1:16">
      <c r="A25" s="134"/>
      <c r="B25" s="134"/>
      <c r="C25" s="48" t="s">
        <v>108</v>
      </c>
      <c r="D25" s="47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46"/>
    </row>
    <row r="26" spans="1:16">
      <c r="A26" s="134"/>
      <c r="B26" s="134"/>
      <c r="C26" s="48" t="s">
        <v>11</v>
      </c>
      <c r="D26" s="47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46"/>
    </row>
    <row r="27" spans="1:16">
      <c r="A27" s="134"/>
      <c r="B27" s="134"/>
      <c r="C27" s="48" t="s">
        <v>106</v>
      </c>
      <c r="D27" s="47">
        <v>617800</v>
      </c>
      <c r="E27" s="73">
        <v>617800</v>
      </c>
      <c r="F27" s="73"/>
      <c r="G27" s="73"/>
      <c r="H27" s="73">
        <v>614500</v>
      </c>
      <c r="I27" s="73">
        <v>613000</v>
      </c>
      <c r="J27" s="73">
        <v>614500</v>
      </c>
      <c r="K27" s="73">
        <v>613000</v>
      </c>
      <c r="L27" s="73">
        <v>614500</v>
      </c>
      <c r="M27" s="73">
        <v>613000</v>
      </c>
      <c r="N27" s="73">
        <v>500700</v>
      </c>
      <c r="O27" s="73">
        <v>500700</v>
      </c>
      <c r="P27" s="46"/>
    </row>
    <row r="28" spans="1:16">
      <c r="A28" s="134"/>
      <c r="B28" s="134"/>
      <c r="C28" s="54" t="s">
        <v>52</v>
      </c>
      <c r="D28" s="47"/>
      <c r="E28" s="73"/>
      <c r="F28" s="73"/>
      <c r="G28" s="73"/>
      <c r="H28" s="73"/>
      <c r="I28" s="73"/>
      <c r="J28" s="73">
        <v>48006.05</v>
      </c>
      <c r="K28" s="73">
        <v>48006.05</v>
      </c>
      <c r="L28" s="73">
        <v>48006.05</v>
      </c>
      <c r="M28" s="73">
        <v>48006.05</v>
      </c>
      <c r="N28" s="73">
        <v>268800</v>
      </c>
      <c r="O28" s="73"/>
      <c r="P28" s="46"/>
    </row>
    <row r="29" spans="1:16">
      <c r="A29" s="134"/>
      <c r="B29" s="134"/>
      <c r="C29" s="48" t="s">
        <v>112</v>
      </c>
      <c r="D29" s="47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46"/>
    </row>
    <row r="30" spans="1:16" ht="25.5">
      <c r="A30" s="134"/>
      <c r="B30" s="134"/>
      <c r="C30" s="48" t="s">
        <v>111</v>
      </c>
      <c r="D30" s="47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46"/>
    </row>
    <row r="31" spans="1:16">
      <c r="A31" s="135"/>
      <c r="B31" s="135"/>
      <c r="C31" s="48" t="s">
        <v>104</v>
      </c>
      <c r="D31" s="47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46"/>
    </row>
    <row r="32" spans="1:16" ht="13.5" customHeight="1">
      <c r="A32" s="136" t="s">
        <v>90</v>
      </c>
      <c r="B32" s="136" t="s">
        <v>110</v>
      </c>
      <c r="C32" s="48" t="s">
        <v>109</v>
      </c>
      <c r="D32" s="47">
        <v>1160800</v>
      </c>
      <c r="E32" s="73">
        <v>1111164.06</v>
      </c>
      <c r="F32" s="73">
        <f>F35</f>
        <v>187167.68</v>
      </c>
      <c r="G32" s="73">
        <f>G35</f>
        <v>187167.68</v>
      </c>
      <c r="H32" s="73">
        <f>SUM(H33:H38)</f>
        <v>575226.09</v>
      </c>
      <c r="I32" s="73">
        <f>SUM(I33:I38)</f>
        <v>575226.09</v>
      </c>
      <c r="J32" s="73">
        <f>SUM(J33:J38)</f>
        <v>777619.12</v>
      </c>
      <c r="K32" s="73">
        <f>SUM(K33:K38)</f>
        <v>777619.12</v>
      </c>
      <c r="L32" s="73">
        <f t="shared" ref="L32:M32" si="6">SUM(L33:L38)</f>
        <v>1242500</v>
      </c>
      <c r="M32" s="73">
        <f t="shared" si="6"/>
        <v>1135990.18</v>
      </c>
      <c r="N32" s="73">
        <f t="shared" ref="N32" si="7">SUM(N33:N38)</f>
        <v>1384900</v>
      </c>
      <c r="O32" s="73">
        <f t="shared" ref="O32" si="8">SUM(O33:O38)</f>
        <v>1380500</v>
      </c>
      <c r="P32" s="46"/>
    </row>
    <row r="33" spans="1:18">
      <c r="A33" s="136"/>
      <c r="B33" s="136"/>
      <c r="C33" s="48" t="s">
        <v>108</v>
      </c>
      <c r="D33" s="47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46"/>
    </row>
    <row r="34" spans="1:18">
      <c r="A34" s="136"/>
      <c r="B34" s="136"/>
      <c r="C34" s="48" t="s">
        <v>107</v>
      </c>
      <c r="D34" s="47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46"/>
    </row>
    <row r="35" spans="1:18">
      <c r="A35" s="136"/>
      <c r="B35" s="136"/>
      <c r="C35" s="48" t="s">
        <v>106</v>
      </c>
      <c r="D35" s="47">
        <v>1160800</v>
      </c>
      <c r="E35" s="73">
        <v>1111164.06</v>
      </c>
      <c r="F35" s="73">
        <v>187167.68</v>
      </c>
      <c r="G35" s="73">
        <v>187167.68</v>
      </c>
      <c r="H35" s="73">
        <v>575226.09</v>
      </c>
      <c r="I35" s="73">
        <v>575226.09</v>
      </c>
      <c r="J35" s="73">
        <v>777619.12</v>
      </c>
      <c r="K35" s="73">
        <v>777619.12</v>
      </c>
      <c r="L35" s="73">
        <v>1242500</v>
      </c>
      <c r="M35" s="73">
        <v>1135990.18</v>
      </c>
      <c r="N35" s="73">
        <v>1384900</v>
      </c>
      <c r="O35" s="73">
        <v>1380500</v>
      </c>
      <c r="P35" s="46"/>
    </row>
    <row r="36" spans="1:18" ht="10.5" customHeight="1">
      <c r="A36" s="136"/>
      <c r="B36" s="136"/>
      <c r="C36" s="50" t="s">
        <v>52</v>
      </c>
      <c r="D36" s="49"/>
      <c r="E36" s="73"/>
      <c r="F36" s="74"/>
      <c r="G36" s="74"/>
      <c r="H36" s="73"/>
      <c r="I36" s="73"/>
      <c r="J36" s="73"/>
      <c r="K36" s="73"/>
      <c r="L36" s="73"/>
      <c r="M36" s="73"/>
      <c r="N36" s="73"/>
      <c r="O36" s="73"/>
      <c r="P36" s="46"/>
    </row>
    <row r="37" spans="1:18" ht="25.5">
      <c r="A37" s="136"/>
      <c r="B37" s="136"/>
      <c r="C37" s="48" t="s">
        <v>105</v>
      </c>
      <c r="D37" s="47"/>
      <c r="E37" s="73"/>
      <c r="F37" s="75"/>
      <c r="G37" s="75"/>
      <c r="H37" s="75"/>
      <c r="I37" s="75"/>
      <c r="J37" s="75"/>
      <c r="K37" s="75"/>
      <c r="L37" s="73"/>
      <c r="M37" s="73"/>
      <c r="N37" s="73"/>
      <c r="O37" s="73"/>
      <c r="P37" s="46"/>
    </row>
    <row r="38" spans="1:18">
      <c r="A38" s="136"/>
      <c r="B38" s="136"/>
      <c r="C38" s="48" t="s">
        <v>104</v>
      </c>
      <c r="D38" s="47"/>
      <c r="E38" s="73"/>
      <c r="F38" s="75"/>
      <c r="G38" s="75"/>
      <c r="H38" s="75"/>
      <c r="I38" s="75"/>
      <c r="J38" s="75"/>
      <c r="K38" s="75"/>
      <c r="L38" s="73"/>
      <c r="M38" s="73"/>
      <c r="N38" s="73"/>
      <c r="O38" s="73"/>
      <c r="P38" s="46"/>
    </row>
    <row r="39" spans="1:18">
      <c r="D39" s="45"/>
      <c r="E39" s="76"/>
      <c r="F39" s="76"/>
      <c r="G39" s="76"/>
      <c r="H39" s="76"/>
      <c r="I39" s="76"/>
      <c r="J39" s="76"/>
      <c r="K39" s="76"/>
      <c r="L39" s="77"/>
      <c r="M39" s="77"/>
      <c r="N39" s="77"/>
      <c r="O39" s="77"/>
      <c r="P39" s="41"/>
    </row>
    <row r="40" spans="1:18">
      <c r="D40" s="45"/>
      <c r="E40" s="76"/>
      <c r="F40" s="76"/>
      <c r="G40" s="76"/>
      <c r="H40" s="76"/>
      <c r="I40" s="76"/>
      <c r="J40" s="76"/>
      <c r="K40" s="76"/>
      <c r="L40" s="77"/>
      <c r="M40" s="77"/>
      <c r="N40" s="77"/>
      <c r="O40" s="77"/>
      <c r="P40" s="41"/>
    </row>
    <row r="41" spans="1:18">
      <c r="D41" s="44"/>
      <c r="E41" s="78"/>
      <c r="F41" s="78"/>
      <c r="G41" s="78"/>
      <c r="H41" s="78"/>
      <c r="I41" s="78"/>
      <c r="J41" s="78"/>
      <c r="K41" s="78"/>
      <c r="L41" s="77"/>
      <c r="M41" s="77"/>
      <c r="N41" s="77"/>
      <c r="O41" s="77"/>
      <c r="P41" s="41"/>
    </row>
    <row r="42" spans="1:18" ht="15.75">
      <c r="A42" s="113" t="s">
        <v>92</v>
      </c>
      <c r="B42" s="113"/>
      <c r="C42" s="113"/>
      <c r="D42" s="15"/>
      <c r="E42" s="79"/>
      <c r="F42" s="79"/>
      <c r="G42" s="70"/>
      <c r="H42" s="70"/>
      <c r="I42" s="70"/>
      <c r="J42" s="70"/>
      <c r="K42" s="70"/>
      <c r="L42" s="70"/>
      <c r="M42" s="70"/>
      <c r="N42" s="79"/>
      <c r="O42" s="70"/>
      <c r="P42" s="15"/>
      <c r="Q42" s="15"/>
      <c r="R42" s="15"/>
    </row>
    <row r="43" spans="1:18" ht="21.75" customHeight="1">
      <c r="A43" s="113"/>
      <c r="B43" s="113"/>
      <c r="C43" s="113"/>
      <c r="D43" s="15"/>
      <c r="E43" s="78"/>
      <c r="F43" s="78"/>
      <c r="G43" s="78"/>
      <c r="H43" s="132" t="s">
        <v>93</v>
      </c>
      <c r="I43" s="132"/>
      <c r="J43" s="132"/>
      <c r="K43" s="132"/>
      <c r="L43" s="77"/>
      <c r="M43" s="77"/>
      <c r="N43" s="77"/>
      <c r="O43" s="77"/>
      <c r="P43" s="41"/>
    </row>
    <row r="44" spans="1:18">
      <c r="D44" s="44"/>
      <c r="E44" s="78"/>
      <c r="F44" s="78"/>
      <c r="G44" s="78"/>
      <c r="H44" s="78"/>
      <c r="I44" s="78"/>
      <c r="J44" s="78"/>
      <c r="K44" s="78"/>
      <c r="L44" s="77"/>
      <c r="M44" s="77"/>
      <c r="N44" s="77"/>
      <c r="O44" s="77"/>
      <c r="P44" s="41"/>
    </row>
    <row r="45" spans="1:18">
      <c r="A45" s="28" t="s">
        <v>94</v>
      </c>
      <c r="B45" s="28"/>
      <c r="D45" s="43"/>
      <c r="E45" s="80"/>
      <c r="F45" s="80"/>
      <c r="G45" s="80"/>
      <c r="H45" s="80"/>
      <c r="I45" s="80"/>
      <c r="J45" s="80"/>
      <c r="K45" s="80"/>
      <c r="L45" s="81"/>
      <c r="M45" s="81"/>
      <c r="N45" s="81"/>
      <c r="O45" s="81"/>
      <c r="P45" s="42"/>
    </row>
    <row r="46" spans="1:18">
      <c r="A46" s="28" t="s">
        <v>95</v>
      </c>
      <c r="B46" s="28"/>
      <c r="D46" s="41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41"/>
    </row>
    <row r="47" spans="1:18">
      <c r="A47" s="28" t="s">
        <v>96</v>
      </c>
      <c r="B47" s="28"/>
      <c r="D47" s="41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41"/>
    </row>
    <row r="48" spans="1:18">
      <c r="D48" s="41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41"/>
    </row>
    <row r="49" spans="4:16">
      <c r="D49" s="41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41"/>
    </row>
    <row r="50" spans="4:16">
      <c r="D50" s="41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41"/>
    </row>
    <row r="51" spans="4:16">
      <c r="D51" s="41"/>
      <c r="E51" s="77"/>
      <c r="F51" s="77"/>
      <c r="G51" s="77"/>
      <c r="H51" s="77"/>
      <c r="I51" s="77"/>
      <c r="J51" s="77"/>
      <c r="K51" s="77"/>
    </row>
    <row r="53" spans="4:16" ht="106.5" customHeight="1"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</row>
  </sheetData>
  <mergeCells count="24">
    <mergeCell ref="A8:A15"/>
    <mergeCell ref="B8:B15"/>
    <mergeCell ref="A42:C43"/>
    <mergeCell ref="H43:K43"/>
    <mergeCell ref="A16:A23"/>
    <mergeCell ref="B16:B23"/>
    <mergeCell ref="A24:A31"/>
    <mergeCell ref="B24:B31"/>
    <mergeCell ref="A32:A38"/>
    <mergeCell ref="B32:B38"/>
    <mergeCell ref="F6:G6"/>
    <mergeCell ref="H6:I6"/>
    <mergeCell ref="J6:K6"/>
    <mergeCell ref="L6:M6"/>
    <mergeCell ref="N1:P1"/>
    <mergeCell ref="N2:P2"/>
    <mergeCell ref="A3:P3"/>
    <mergeCell ref="A5:A7"/>
    <mergeCell ref="B5:B7"/>
    <mergeCell ref="C5:C7"/>
    <mergeCell ref="D5:E6"/>
    <mergeCell ref="F5:M5"/>
    <mergeCell ref="N5:O6"/>
    <mergeCell ref="P5:P7"/>
  </mergeCells>
  <pageMargins left="0.17" right="0.21" top="0.39" bottom="0.37" header="0.31496062992125984" footer="0.31496062992125984"/>
  <pageSetup paperSize="9" scale="6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24"/>
  <sheetViews>
    <sheetView view="pageBreakPreview" zoomScaleSheetLayoutView="100" workbookViewId="0">
      <selection activeCell="B12" sqref="B12:R12"/>
    </sheetView>
  </sheetViews>
  <sheetFormatPr defaultRowHeight="12.75"/>
  <cols>
    <col min="1" max="1" width="5.85546875" style="4" customWidth="1"/>
    <col min="2" max="2" width="18.85546875" style="4" customWidth="1"/>
    <col min="3" max="3" width="10.7109375" style="4" customWidth="1"/>
    <col min="4" max="4" width="11.5703125" style="4" customWidth="1"/>
    <col min="5" max="5" width="12.5703125" style="4" customWidth="1"/>
    <col min="6" max="6" width="8.7109375" style="4" customWidth="1"/>
    <col min="7" max="7" width="9.140625" style="4"/>
    <col min="8" max="8" width="9.5703125" style="4" customWidth="1"/>
    <col min="9" max="16384" width="9.140625" style="4"/>
  </cols>
  <sheetData>
    <row r="1" spans="1:18" ht="18" customHeight="1">
      <c r="N1" s="144" t="s">
        <v>28</v>
      </c>
      <c r="O1" s="144"/>
      <c r="P1" s="11"/>
      <c r="Q1" s="144"/>
      <c r="R1" s="144"/>
    </row>
    <row r="2" spans="1:18" ht="60.75" customHeight="1">
      <c r="N2" s="148" t="s">
        <v>47</v>
      </c>
      <c r="O2" s="148"/>
      <c r="P2" s="148"/>
      <c r="Q2" s="148"/>
      <c r="R2" s="148"/>
    </row>
    <row r="3" spans="1:18" ht="18.75" customHeight="1">
      <c r="Q3" s="11"/>
      <c r="R3" s="11"/>
    </row>
    <row r="4" spans="1:18" ht="39.75" customHeight="1">
      <c r="A4" s="147" t="s">
        <v>51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</row>
    <row r="5" spans="1:18" ht="27" customHeight="1">
      <c r="A5" s="5"/>
      <c r="B5" s="5"/>
      <c r="C5" s="5"/>
      <c r="D5" s="5"/>
      <c r="E5" s="5"/>
      <c r="F5" s="5"/>
      <c r="G5" s="5"/>
      <c r="H5" s="113" t="s">
        <v>99</v>
      </c>
      <c r="I5" s="148"/>
      <c r="J5" s="148"/>
      <c r="K5" s="148"/>
      <c r="L5" s="148"/>
      <c r="M5" s="148"/>
      <c r="N5" s="148"/>
      <c r="O5" s="148"/>
      <c r="P5" s="148"/>
      <c r="Q5" s="148"/>
      <c r="R5" s="148"/>
    </row>
    <row r="6" spans="1:18" ht="17.25" customHeight="1">
      <c r="Q6" s="4" t="s">
        <v>10</v>
      </c>
    </row>
    <row r="7" spans="1:18" customFormat="1" ht="12.75" customHeight="1">
      <c r="A7" s="137" t="s">
        <v>29</v>
      </c>
      <c r="B7" s="137" t="s">
        <v>30</v>
      </c>
      <c r="C7" s="137" t="s">
        <v>31</v>
      </c>
      <c r="D7" s="137" t="s">
        <v>32</v>
      </c>
      <c r="E7" s="137" t="s">
        <v>44</v>
      </c>
      <c r="F7" s="137" t="s">
        <v>33</v>
      </c>
      <c r="G7" s="139"/>
      <c r="H7" s="137" t="s">
        <v>34</v>
      </c>
      <c r="I7" s="137"/>
      <c r="J7" s="137"/>
      <c r="K7" s="137"/>
      <c r="L7" s="137"/>
      <c r="M7" s="137"/>
      <c r="N7" s="137"/>
      <c r="O7" s="149" t="s">
        <v>35</v>
      </c>
      <c r="P7" s="149"/>
      <c r="Q7" s="149"/>
      <c r="R7" s="149"/>
    </row>
    <row r="8" spans="1:18" customFormat="1" ht="26.25" customHeight="1">
      <c r="A8" s="137"/>
      <c r="B8" s="137"/>
      <c r="C8" s="137"/>
      <c r="D8" s="137"/>
      <c r="E8" s="137"/>
      <c r="F8" s="139"/>
      <c r="G8" s="139"/>
      <c r="H8" s="137"/>
      <c r="I8" s="137"/>
      <c r="J8" s="137"/>
      <c r="K8" s="137"/>
      <c r="L8" s="137"/>
      <c r="M8" s="137"/>
      <c r="N8" s="137"/>
      <c r="O8" s="149"/>
      <c r="P8" s="149"/>
      <c r="Q8" s="149"/>
      <c r="R8" s="149"/>
    </row>
    <row r="9" spans="1:18" customFormat="1" ht="47.25" customHeight="1">
      <c r="A9" s="138"/>
      <c r="B9" s="138"/>
      <c r="C9" s="138"/>
      <c r="D9" s="138"/>
      <c r="E9" s="138"/>
      <c r="F9" s="17" t="s">
        <v>36</v>
      </c>
      <c r="G9" s="18" t="s">
        <v>37</v>
      </c>
      <c r="H9" s="17" t="s">
        <v>38</v>
      </c>
      <c r="I9" s="17" t="s">
        <v>39</v>
      </c>
      <c r="J9" s="17" t="s">
        <v>52</v>
      </c>
      <c r="K9" s="17" t="s">
        <v>40</v>
      </c>
      <c r="L9" s="17" t="s">
        <v>41</v>
      </c>
      <c r="M9" s="17" t="s">
        <v>11</v>
      </c>
      <c r="N9" s="17" t="s">
        <v>42</v>
      </c>
      <c r="O9" s="17" t="s">
        <v>43</v>
      </c>
      <c r="P9" s="17" t="s">
        <v>52</v>
      </c>
      <c r="Q9" s="17" t="s">
        <v>40</v>
      </c>
      <c r="R9" s="17" t="s">
        <v>11</v>
      </c>
    </row>
    <row r="10" spans="1:18" ht="15" customHeight="1">
      <c r="A10" s="19">
        <v>1</v>
      </c>
      <c r="B10" s="19">
        <v>2</v>
      </c>
      <c r="C10" s="19">
        <v>3</v>
      </c>
      <c r="D10" s="19">
        <v>4</v>
      </c>
      <c r="E10" s="19">
        <v>5</v>
      </c>
      <c r="F10" s="19">
        <v>7</v>
      </c>
      <c r="G10" s="19">
        <v>8</v>
      </c>
      <c r="H10" s="19">
        <v>9</v>
      </c>
      <c r="I10" s="19">
        <v>10</v>
      </c>
      <c r="J10" s="19">
        <v>11</v>
      </c>
      <c r="K10" s="19">
        <v>12</v>
      </c>
      <c r="L10" s="19">
        <v>13</v>
      </c>
      <c r="M10" s="19">
        <v>14</v>
      </c>
      <c r="N10" s="19">
        <v>15</v>
      </c>
      <c r="O10" s="19">
        <v>16</v>
      </c>
      <c r="P10" s="19">
        <v>17</v>
      </c>
      <c r="Q10" s="19">
        <v>18</v>
      </c>
      <c r="R10" s="19">
        <v>19</v>
      </c>
    </row>
    <row r="11" spans="1:18" ht="19.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 ht="18.75" customHeight="1">
      <c r="A12" s="6"/>
      <c r="B12" s="141" t="s">
        <v>100</v>
      </c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3"/>
    </row>
    <row r="13" spans="1:18" ht="18.7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</row>
    <row r="14" spans="1:18" ht="19.5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</row>
    <row r="15" spans="1:18" ht="18.75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</row>
    <row r="16" spans="1:18" ht="19.5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</row>
    <row r="17" spans="1:18" ht="20.25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</row>
    <row r="18" spans="1:18" ht="19.5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</row>
    <row r="19" spans="1:18" ht="39.75" customHeight="1">
      <c r="A19" s="6"/>
      <c r="B19" s="16" t="s">
        <v>18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</row>
    <row r="20" spans="1:18" ht="24.75" customHeight="1">
      <c r="A20" s="7"/>
      <c r="B20" s="8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</row>
    <row r="21" spans="1:18" ht="24" customHeight="1">
      <c r="A21" s="140" t="s">
        <v>92</v>
      </c>
      <c r="B21" s="140"/>
      <c r="C21" s="140"/>
      <c r="D21" s="140"/>
      <c r="E21" s="140"/>
      <c r="F21" s="140"/>
      <c r="G21" s="140"/>
      <c r="H21" s="140"/>
      <c r="J21" s="140" t="s">
        <v>93</v>
      </c>
      <c r="K21" s="140"/>
      <c r="L21" s="140"/>
      <c r="M21" s="140"/>
      <c r="N21" s="140"/>
      <c r="O21" s="140"/>
    </row>
    <row r="22" spans="1:18" s="9" customFormat="1" ht="15.75">
      <c r="B22" s="145"/>
      <c r="C22" s="145"/>
      <c r="D22" s="145"/>
      <c r="E22" s="145"/>
      <c r="G22" s="146"/>
      <c r="H22" s="146"/>
      <c r="I22" s="146"/>
      <c r="J22" s="146"/>
      <c r="K22" s="146"/>
      <c r="L22" s="146"/>
      <c r="M22" s="146"/>
      <c r="N22" s="146"/>
      <c r="Q22" s="146"/>
      <c r="R22" s="146"/>
    </row>
    <row r="23" spans="1:18" s="9" customFormat="1" ht="15.75">
      <c r="B23" s="12"/>
      <c r="C23" s="12"/>
      <c r="D23" s="12"/>
      <c r="E23" s="12"/>
      <c r="G23" s="12"/>
      <c r="H23" s="12"/>
      <c r="I23" s="12"/>
      <c r="J23" s="12"/>
      <c r="K23" s="12"/>
      <c r="L23" s="12"/>
      <c r="M23" s="12"/>
      <c r="N23" s="12"/>
      <c r="Q23" s="12"/>
      <c r="R23" s="12"/>
    </row>
    <row r="24" spans="1:18" s="9" customFormat="1" ht="15.75">
      <c r="B24" s="12"/>
      <c r="C24" s="12"/>
      <c r="D24" s="12"/>
      <c r="E24" s="12"/>
      <c r="G24" s="12"/>
      <c r="H24" s="12"/>
      <c r="I24" s="12"/>
      <c r="J24" s="12"/>
      <c r="K24" s="12"/>
      <c r="L24" s="12"/>
      <c r="M24" s="12"/>
      <c r="N24" s="12"/>
      <c r="Q24" s="12"/>
      <c r="R24" s="12"/>
    </row>
  </sheetData>
  <mergeCells count="19">
    <mergeCell ref="Q1:R1"/>
    <mergeCell ref="B22:E22"/>
    <mergeCell ref="G22:N22"/>
    <mergeCell ref="Q22:R22"/>
    <mergeCell ref="A4:R4"/>
    <mergeCell ref="H5:R5"/>
    <mergeCell ref="H7:N8"/>
    <mergeCell ref="O7:R8"/>
    <mergeCell ref="N1:O1"/>
    <mergeCell ref="N2:R2"/>
    <mergeCell ref="A7:A9"/>
    <mergeCell ref="B7:B9"/>
    <mergeCell ref="C7:C9"/>
    <mergeCell ref="D7:D9"/>
    <mergeCell ref="E7:E9"/>
    <mergeCell ref="F7:G8"/>
    <mergeCell ref="A21:H21"/>
    <mergeCell ref="J21:O21"/>
    <mergeCell ref="B12:R12"/>
  </mergeCells>
  <phoneticPr fontId="1" type="noConversion"/>
  <pageMargins left="0.78740157480314965" right="0.78740157480314965" top="0.78740157480314965" bottom="0.59055118110236227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8 показатели </vt:lpstr>
      <vt:lpstr>9 средства по кодам</vt:lpstr>
      <vt:lpstr>10 средства бюджет </vt:lpstr>
      <vt:lpstr>11 КАИП</vt:lpstr>
      <vt:lpstr>'10 средства бюджет '!Область_печати</vt:lpstr>
      <vt:lpstr>'11 КАИП'!Область_печати</vt:lpstr>
      <vt:lpstr>'9 средства по кодам'!Область_печати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Admin</cp:lastModifiedBy>
  <cp:lastPrinted>2019-02-26T03:09:25Z</cp:lastPrinted>
  <dcterms:created xsi:type="dcterms:W3CDTF">2007-07-17T01:27:34Z</dcterms:created>
  <dcterms:modified xsi:type="dcterms:W3CDTF">2019-02-26T08:15:06Z</dcterms:modified>
</cp:coreProperties>
</file>